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ker\Dropbox\Low Carbon Kapiti\Carbon neutral council\"/>
    </mc:Choice>
  </mc:AlternateContent>
  <xr:revisionPtr revIDLastSave="0" documentId="13_ncr:1_{12170609-13E4-43C8-8223-EA648B459967}" xr6:coauthVersionLast="38" xr6:coauthVersionMax="38" xr10:uidLastSave="{00000000-0000-0000-0000-000000000000}"/>
  <bookViews>
    <workbookView xWindow="0" yWindow="0" windowWidth="20520" windowHeight="9150" xr2:uid="{00000000-000D-0000-FFFF-FFFF00000000}"/>
  </bookViews>
  <sheets>
    <sheet name="Analysis" sheetId="8" r:id="rId1"/>
    <sheet name="Costs Aug 2013 to July 2018 " sheetId="4" r:id="rId2"/>
    <sheet name="KWH Aug 2013 to July 2018" sheetId="7" r:id="rId3"/>
    <sheet name="Datasheet" sheetId="1" r:id="rId4"/>
    <sheet name="Sheet2" sheetId="2" state="hidden" r:id="rId5"/>
    <sheet name="Sheet3" sheetId="3" state="hidden" r:id="rId6"/>
  </sheets>
  <externalReferences>
    <externalReference r:id="rId7"/>
  </externalReferences>
  <definedNames>
    <definedName name="_xlnm._FilterDatabase" localSheetId="3" hidden="1">Datasheet!$A$1:$AE$62</definedName>
    <definedName name="Division">OFFSET('[1]Table - CEDMS  Local IDs 2'!$C$2,,,COUNTA('[1]Table - CEDMS  Local IDs 2'!$C:$C)-1)</definedName>
    <definedName name="LocalIDs">OFFSET('[1]Table - CEDMS  Local IDs 2'!$A$2,,,COUNTA('[1]Table - CEDMS  Local IDs 2'!$A:$A)-1)</definedName>
    <definedName name="Menu.LocalIDs">OFFSET('[1]Invoice Filters'!$B$4,,,'[1]Invoice Filters'!$B$3+1)</definedName>
    <definedName name="_xlnm.Print_Area" localSheetId="1">'Costs Aug 2013 to July 2018 '!$A$1:$H$66</definedName>
    <definedName name="_xlnm.Print_Area" localSheetId="2">'KWH Aug 2013 to July 2018'!$A$1:$H$69</definedName>
  </definedNames>
  <calcPr calcId="162913"/>
  <pivotCaches>
    <pivotCache cacheId="0" r:id="rId8"/>
    <pivotCache cacheId="12" r:id="rId9"/>
  </pivotCaches>
</workbook>
</file>

<file path=xl/calcChain.xml><?xml version="1.0" encoding="utf-8"?>
<calcChain xmlns="http://schemas.openxmlformats.org/spreadsheetml/2006/main">
  <c r="L20" i="8" l="1"/>
  <c r="L27" i="8" l="1"/>
  <c r="K19" i="8"/>
  <c r="G19" i="8"/>
  <c r="L25" i="8" l="1"/>
  <c r="J18" i="8"/>
  <c r="J19" i="8"/>
  <c r="H18" i="8"/>
  <c r="I18" i="8"/>
  <c r="K18" i="8"/>
  <c r="H19" i="8"/>
  <c r="I19" i="8"/>
  <c r="G18" i="8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2" i="1"/>
  <c r="I20" i="8" l="1"/>
  <c r="K20" i="8" s="1"/>
  <c r="U59" i="1"/>
  <c r="U60" i="1"/>
  <c r="U61" i="1"/>
  <c r="U62" i="1"/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2" i="1"/>
  <c r="V2" i="1" l="1"/>
</calcChain>
</file>

<file path=xl/sharedStrings.xml><?xml version="1.0" encoding="utf-8"?>
<sst xmlns="http://schemas.openxmlformats.org/spreadsheetml/2006/main" count="464" uniqueCount="111">
  <si>
    <t>7725171</t>
  </si>
  <si>
    <t>Haruatai Park, Otaki</t>
  </si>
  <si>
    <t>Aquatics</t>
  </si>
  <si>
    <t>kWh</t>
  </si>
  <si>
    <t/>
  </si>
  <si>
    <t>7805401</t>
  </si>
  <si>
    <t>7884084</t>
  </si>
  <si>
    <t>7966106</t>
  </si>
  <si>
    <t>8051583</t>
  </si>
  <si>
    <t>8134134</t>
  </si>
  <si>
    <t>8226754</t>
  </si>
  <si>
    <t>8310661</t>
  </si>
  <si>
    <t>8498421</t>
  </si>
  <si>
    <t>8498522</t>
  </si>
  <si>
    <t>GJ</t>
  </si>
  <si>
    <t>8588619</t>
  </si>
  <si>
    <t>8677452</t>
  </si>
  <si>
    <t>Division</t>
  </si>
  <si>
    <t>Energy Units</t>
  </si>
  <si>
    <t>Units Used (kWh)</t>
  </si>
  <si>
    <t>Index</t>
  </si>
  <si>
    <t>This Month</t>
  </si>
  <si>
    <t>ICP Number</t>
  </si>
  <si>
    <t>Filter</t>
  </si>
  <si>
    <t>Ordered</t>
  </si>
  <si>
    <t>Invoice Number</t>
  </si>
  <si>
    <t>Local ID</t>
  </si>
  <si>
    <t>Date From</t>
  </si>
  <si>
    <t>Date To</t>
  </si>
  <si>
    <t>Units Used</t>
  </si>
  <si>
    <t>Rate</t>
  </si>
  <si>
    <t>GIC Govt Levy</t>
  </si>
  <si>
    <t>Total</t>
  </si>
  <si>
    <t>7561268</t>
  </si>
  <si>
    <t>7644100</t>
  </si>
  <si>
    <t>8764192</t>
  </si>
  <si>
    <t>8855412</t>
  </si>
  <si>
    <t>8942723</t>
  </si>
  <si>
    <t>9028850</t>
  </si>
  <si>
    <t>9119485</t>
  </si>
  <si>
    <t>9210647</t>
  </si>
  <si>
    <t>9304678</t>
  </si>
  <si>
    <t>9397678</t>
  </si>
  <si>
    <t>9486100</t>
  </si>
  <si>
    <t>9579688</t>
  </si>
  <si>
    <t>9669104</t>
  </si>
  <si>
    <t>9756032</t>
  </si>
  <si>
    <t>9848909</t>
  </si>
  <si>
    <t>9936731</t>
  </si>
  <si>
    <t>10019697</t>
  </si>
  <si>
    <t>10104623</t>
  </si>
  <si>
    <t>10200363</t>
  </si>
  <si>
    <t>10296560</t>
  </si>
  <si>
    <t>10383094</t>
  </si>
  <si>
    <t>10466100</t>
  </si>
  <si>
    <t>10557109</t>
  </si>
  <si>
    <t>10659670</t>
  </si>
  <si>
    <t>10733074</t>
  </si>
  <si>
    <t>10816534</t>
  </si>
  <si>
    <t>10904665</t>
  </si>
  <si>
    <t>10984175</t>
  </si>
  <si>
    <t>11069546</t>
  </si>
  <si>
    <t>11155086</t>
  </si>
  <si>
    <t>11238028</t>
  </si>
  <si>
    <t>11321375</t>
  </si>
  <si>
    <t>11415502</t>
  </si>
  <si>
    <t>11509955</t>
  </si>
  <si>
    <t>11595022</t>
  </si>
  <si>
    <t>11683096</t>
  </si>
  <si>
    <t>6628395</t>
  </si>
  <si>
    <t>6703430</t>
  </si>
  <si>
    <t>6780287</t>
  </si>
  <si>
    <t>6851370</t>
  </si>
  <si>
    <t>6925162</t>
  </si>
  <si>
    <t>6993809</t>
  </si>
  <si>
    <t>7065845</t>
  </si>
  <si>
    <t>7136616</t>
  </si>
  <si>
    <t>7245396</t>
  </si>
  <si>
    <t>7314443</t>
  </si>
  <si>
    <t>7401332</t>
  </si>
  <si>
    <t>7483488</t>
  </si>
  <si>
    <t>Financial year</t>
  </si>
  <si>
    <t>2013/14</t>
  </si>
  <si>
    <t>2014/15</t>
  </si>
  <si>
    <t>2015/16</t>
  </si>
  <si>
    <t>2016/17</t>
  </si>
  <si>
    <t>2017/18</t>
  </si>
  <si>
    <t>total totoal</t>
  </si>
  <si>
    <t>Column Labels</t>
  </si>
  <si>
    <t>Grand Total</t>
  </si>
  <si>
    <t>Sum of total totoal</t>
  </si>
  <si>
    <t>Sum of Units Used (kWh)</t>
  </si>
  <si>
    <t>Row Labels</t>
  </si>
  <si>
    <t>Costs for Gas Otaki Pool Sept 2013 - Aug 2018</t>
  </si>
  <si>
    <t>2018/19</t>
  </si>
  <si>
    <t>Note:</t>
  </si>
  <si>
    <t>September is an estimate</t>
  </si>
  <si>
    <t>11763871</t>
  </si>
  <si>
    <t>Units of Gas Otaki Pool Sept 2013 - Aug 2018</t>
  </si>
  <si>
    <t>Month</t>
  </si>
  <si>
    <t>year</t>
  </si>
  <si>
    <t>Cost</t>
  </si>
  <si>
    <t>Jan-Sep</t>
  </si>
  <si>
    <t>Difference</t>
  </si>
  <si>
    <t>increase energy</t>
  </si>
  <si>
    <t>average 2014-16:</t>
  </si>
  <si>
    <t>increase cost</t>
  </si>
  <si>
    <t>kgCO2 increase carbon</t>
  </si>
  <si>
    <t>Energy (kWh)</t>
  </si>
  <si>
    <t>Jan-Sep totals</t>
  </si>
  <si>
    <t>Refurbishment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</si>
</sst>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yy"/>
    <numFmt numFmtId="167" formatCode="hh:mm:ss"/>
    <numFmt numFmtId="168" formatCode="dd/mm/yyyy\ hh:mm:ss"/>
    <numFmt numFmtId="169" formatCode="mm/yyyy"/>
    <numFmt numFmtId="170" formatCode="&quot;$&quot;#,##0.00"/>
    <numFmt numFmtId="171" formatCode="0.0"/>
    <numFmt numFmtId="175" formatCode="_-&quot;$&quot;* #,##0_-;\-&quot;$&quot;* #,##0_-;_-&quot;$&quot;* &quot;-&quot;??_-;_-@_-"/>
    <numFmt numFmtId="17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D8E4BC"/>
        <bgColor indexed="64"/>
      </patternFill>
    </fill>
    <fill>
      <patternFill patternType="darkUp">
        <fgColor rgb="FFB8CCE4"/>
        <bgColor rgb="FFD8E4BC"/>
      </patternFill>
    </fill>
    <fill>
      <patternFill patternType="solid">
        <fgColor theme="8" tint="0.79985961485641044"/>
        <bgColor indexed="64"/>
      </patternFill>
    </fill>
    <fill>
      <patternFill patternType="solid">
        <fgColor rgb="FFC6EFCE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2" borderId="0" applyNumberFormat="0" applyFont="0" applyBorder="0" applyAlignment="0" applyProtection="0"/>
    <xf numFmtId="0" fontId="3" fillId="3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4" fillId="0" borderId="0" applyNumberFormat="0" applyFill="0" applyBorder="0" applyProtection="0">
      <alignment horizontal="right"/>
    </xf>
    <xf numFmtId="0" fontId="4" fillId="0" borderId="1" applyNumberFormat="0" applyFill="0" applyAlignment="0" applyProtection="0"/>
    <xf numFmtId="169" fontId="3" fillId="0" borderId="0" applyFont="0" applyFill="0" applyBorder="0" applyAlignment="0" applyProtection="0"/>
    <xf numFmtId="0" fontId="3" fillId="0" borderId="0"/>
    <xf numFmtId="0" fontId="7" fillId="0" borderId="0"/>
    <xf numFmtId="0" fontId="5" fillId="0" borderId="0" applyNumberFormat="0" applyFill="0" applyBorder="0" applyAlignment="0" applyProtection="0"/>
    <xf numFmtId="0" fontId="2" fillId="6" borderId="0" applyNumberFormat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3">
    <xf numFmtId="0" fontId="0" fillId="0" borderId="0" xfId="0"/>
    <xf numFmtId="14" fontId="0" fillId="0" borderId="0" xfId="0" applyNumberFormat="1"/>
    <xf numFmtId="14" fontId="0" fillId="0" borderId="0" xfId="0" quotePrefix="1" applyNumberFormat="1"/>
    <xf numFmtId="0" fontId="0" fillId="0" borderId="0" xfId="0" pivotButton="1"/>
    <xf numFmtId="0" fontId="0" fillId="0" borderId="0" xfId="0" applyNumberFormat="1"/>
    <xf numFmtId="164" fontId="0" fillId="0" borderId="0" xfId="0" applyNumberFormat="1"/>
    <xf numFmtId="165" fontId="0" fillId="0" borderId="0" xfId="0" applyNumberFormat="1"/>
    <xf numFmtId="14" fontId="0" fillId="0" borderId="0" xfId="0" applyNumberFormat="1" applyAlignment="1">
      <alignment horizontal="left"/>
    </xf>
    <xf numFmtId="0" fontId="1" fillId="0" borderId="0" xfId="0" applyFont="1"/>
    <xf numFmtId="0" fontId="6" fillId="5" borderId="2" xfId="1" applyFont="1" applyFill="1" applyBorder="1" applyAlignment="1">
      <alignment horizontal="center"/>
    </xf>
    <xf numFmtId="14" fontId="6" fillId="5" borderId="2" xfId="1" applyNumberFormat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/>
    </xf>
    <xf numFmtId="0" fontId="6" fillId="5" borderId="2" xfId="1" applyNumberFormat="1" applyFont="1" applyFill="1" applyBorder="1" applyAlignment="1">
      <alignment horizontal="center"/>
    </xf>
    <xf numFmtId="170" fontId="6" fillId="5" borderId="2" xfId="1" applyNumberFormat="1" applyFont="1" applyFill="1" applyBorder="1" applyAlignment="1">
      <alignment horizontal="center"/>
    </xf>
    <xf numFmtId="171" fontId="6" fillId="5" borderId="2" xfId="1" applyNumberFormat="1" applyFont="1" applyFill="1" applyBorder="1" applyAlignment="1">
      <alignment horizontal="center"/>
    </xf>
    <xf numFmtId="0" fontId="6" fillId="5" borderId="4" xfId="1" applyNumberFormat="1" applyFont="1" applyFill="1" applyBorder="1" applyAlignment="1">
      <alignment horizontal="center"/>
    </xf>
    <xf numFmtId="0" fontId="6" fillId="5" borderId="2" xfId="1" quotePrefix="1" applyNumberFormat="1" applyFont="1" applyFill="1" applyBorder="1" applyAlignment="1">
      <alignment horizontal="center"/>
    </xf>
    <xf numFmtId="1" fontId="0" fillId="0" borderId="0" xfId="0" applyNumberFormat="1"/>
    <xf numFmtId="175" fontId="0" fillId="0" borderId="0" xfId="22" applyNumberFormat="1" applyFont="1"/>
    <xf numFmtId="1" fontId="0" fillId="0" borderId="0" xfId="0" applyNumberFormat="1" applyAlignment="1">
      <alignment horizontal="left"/>
    </xf>
    <xf numFmtId="9" fontId="0" fillId="0" borderId="0" xfId="23" applyFont="1"/>
    <xf numFmtId="177" fontId="0" fillId="0" borderId="0" xfId="21" applyNumberFormat="1" applyFont="1"/>
    <xf numFmtId="0" fontId="9" fillId="0" borderId="5" xfId="0" applyFont="1" applyBorder="1"/>
    <xf numFmtId="0" fontId="0" fillId="0" borderId="5" xfId="0" applyBorder="1"/>
    <xf numFmtId="0" fontId="1" fillId="0" borderId="5" xfId="0" applyFont="1" applyBorder="1"/>
    <xf numFmtId="0" fontId="10" fillId="0" borderId="5" xfId="0" applyFont="1" applyBorder="1"/>
    <xf numFmtId="1" fontId="0" fillId="0" borderId="5" xfId="0" applyNumberFormat="1" applyBorder="1"/>
    <xf numFmtId="177" fontId="0" fillId="0" borderId="5" xfId="21" applyNumberFormat="1" applyFont="1" applyBorder="1"/>
    <xf numFmtId="0" fontId="0" fillId="0" borderId="5" xfId="0" applyBorder="1" applyAlignment="1">
      <alignment horizontal="right"/>
    </xf>
    <xf numFmtId="9" fontId="0" fillId="0" borderId="5" xfId="23" applyFont="1" applyBorder="1"/>
    <xf numFmtId="177" fontId="0" fillId="0" borderId="5" xfId="0" applyNumberFormat="1" applyBorder="1"/>
    <xf numFmtId="175" fontId="0" fillId="0" borderId="5" xfId="22" applyNumberFormat="1" applyFont="1" applyBorder="1"/>
    <xf numFmtId="44" fontId="0" fillId="0" borderId="5" xfId="22" applyFont="1" applyBorder="1"/>
  </cellXfs>
  <cellStyles count="24">
    <cellStyle name="Comma" xfId="21" builtinId="3"/>
    <cellStyle name="Comma [0] 2" xfId="6" xr:uid="{00000000-0005-0000-0000-000000000000}"/>
    <cellStyle name="Comma 2" xfId="5" xr:uid="{00000000-0005-0000-0000-000001000000}"/>
    <cellStyle name="Currency" xfId="22" builtinId="4"/>
    <cellStyle name="Currency [0] 2" xfId="4" xr:uid="{00000000-0005-0000-0000-000002000000}"/>
    <cellStyle name="Currency 2" xfId="3" xr:uid="{00000000-0005-0000-0000-000003000000}"/>
    <cellStyle name="Good 2" xfId="20" xr:uid="{00000000-0005-0000-0000-000004000000}"/>
    <cellStyle name="Hyperlink" xfId="19" xr:uid="{00000000-0005-0000-0000-000005000000}"/>
    <cellStyle name="Normal" xfId="0" builtinId="0"/>
    <cellStyle name="Normal 14" xfId="18" xr:uid="{00000000-0005-0000-0000-000007000000}"/>
    <cellStyle name="Normal 2" xfId="17" xr:uid="{00000000-0005-0000-0000-000008000000}"/>
    <cellStyle name="Normal 3" xfId="1" xr:uid="{00000000-0005-0000-0000-000009000000}"/>
    <cellStyle name="Percent" xfId="23" builtinId="5"/>
    <cellStyle name="Percent 2" xfId="2" xr:uid="{00000000-0005-0000-0000-00000A000000}"/>
    <cellStyle name="WaterOutlookBold" xfId="10" xr:uid="{00000000-0005-0000-0000-00000B000000}"/>
    <cellStyle name="WaterOutlookBoldRight" xfId="14" xr:uid="{00000000-0005-0000-0000-00000C000000}"/>
    <cellStyle name="WaterOutlookBoldUnderline" xfId="15" xr:uid="{00000000-0005-0000-0000-00000D000000}"/>
    <cellStyle name="WaterOutlookDate" xfId="7" xr:uid="{00000000-0005-0000-0000-00000E000000}"/>
    <cellStyle name="WaterOutlookDateTime" xfId="9" xr:uid="{00000000-0005-0000-0000-00000F000000}"/>
    <cellStyle name="WaterOutlookEntryDifferentUser" xfId="12" xr:uid="{00000000-0005-0000-0000-000010000000}"/>
    <cellStyle name="WaterOutlookEntryEdited" xfId="11" xr:uid="{00000000-0005-0000-0000-000011000000}"/>
    <cellStyle name="WaterOutlookEntryEditedDifferentUser" xfId="13" xr:uid="{00000000-0005-0000-0000-000012000000}"/>
    <cellStyle name="WaterOutlookMonth" xfId="16" xr:uid="{00000000-0005-0000-0000-000013000000}"/>
    <cellStyle name="WaterOutlookTime" xfId="8" xr:uid="{00000000-0005-0000-0000-000014000000}"/>
  </cellStyles>
  <dxfs count="11">
    <dxf>
      <numFmt numFmtId="171" formatCode="0.0"/>
    </dxf>
    <dxf>
      <numFmt numFmtId="1" formatCode="0"/>
    </dxf>
    <dxf>
      <numFmt numFmtId="2" formatCode="0.00"/>
    </dxf>
    <dxf>
      <numFmt numFmtId="179" formatCode="0.000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4" formatCode="_(* #,##0.00_);_(* \(#,##0.0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[1819-092 Attachment 2 (Gas - Sep 2013-Sep 2018).xlsx]Analysis!PivotTable2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1"/>
          <c:order val="0"/>
          <c:tx>
            <c:strRef>
              <c:f>Analysis!$H$1:$H$2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Analysis!$G$3:$G$15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Analysis!$H$3:$H$15</c:f>
              <c:numCache>
                <c:formatCode>0</c:formatCode>
                <c:ptCount val="12"/>
                <c:pt idx="8">
                  <c:v>137745</c:v>
                </c:pt>
                <c:pt idx="9">
                  <c:v>614</c:v>
                </c:pt>
                <c:pt idx="10">
                  <c:v>-28058</c:v>
                </c:pt>
                <c:pt idx="11">
                  <c:v>46035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E1-4BC3-9863-5BFA67A13C13}"/>
            </c:ext>
          </c:extLst>
        </c:ser>
        <c:ser>
          <c:idx val="2"/>
          <c:order val="1"/>
          <c:tx>
            <c:strRef>
              <c:f>Analysis!$I$1:$I$2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Analysis!$G$3:$G$15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Analysis!$I$3:$I$15</c:f>
              <c:numCache>
                <c:formatCode>0</c:formatCode>
                <c:ptCount val="12"/>
                <c:pt idx="0">
                  <c:v>103019</c:v>
                </c:pt>
                <c:pt idx="1">
                  <c:v>80511</c:v>
                </c:pt>
                <c:pt idx="2">
                  <c:v>102290</c:v>
                </c:pt>
                <c:pt idx="3">
                  <c:v>96395</c:v>
                </c:pt>
                <c:pt idx="4">
                  <c:v>89264</c:v>
                </c:pt>
                <c:pt idx="5">
                  <c:v>88652</c:v>
                </c:pt>
                <c:pt idx="6">
                  <c:v>189247</c:v>
                </c:pt>
                <c:pt idx="7">
                  <c:v>89785</c:v>
                </c:pt>
                <c:pt idx="8">
                  <c:v>90382</c:v>
                </c:pt>
                <c:pt idx="9">
                  <c:v>234674</c:v>
                </c:pt>
                <c:pt idx="10">
                  <c:v>134885</c:v>
                </c:pt>
                <c:pt idx="11">
                  <c:v>123916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E1-4BC3-9863-5BFA67A13C13}"/>
            </c:ext>
          </c:extLst>
        </c:ser>
        <c:ser>
          <c:idx val="3"/>
          <c:order val="2"/>
          <c:tx>
            <c:strRef>
              <c:f>Analysis!$J$1:$J$2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Analysis!$G$3:$G$15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Analysis!$J$3:$J$15</c:f>
              <c:numCache>
                <c:formatCode>0</c:formatCode>
                <c:ptCount val="12"/>
                <c:pt idx="0">
                  <c:v>91136</c:v>
                </c:pt>
                <c:pt idx="1">
                  <c:v>76390</c:v>
                </c:pt>
                <c:pt idx="2">
                  <c:v>95360</c:v>
                </c:pt>
                <c:pt idx="3">
                  <c:v>93959</c:v>
                </c:pt>
                <c:pt idx="4">
                  <c:v>114921</c:v>
                </c:pt>
                <c:pt idx="5">
                  <c:v>112698</c:v>
                </c:pt>
                <c:pt idx="6">
                  <c:v>135333</c:v>
                </c:pt>
                <c:pt idx="7">
                  <c:v>150063.42272</c:v>
                </c:pt>
                <c:pt idx="8">
                  <c:v>131319.38387999998</c:v>
                </c:pt>
                <c:pt idx="9">
                  <c:v>133674.12493999998</c:v>
                </c:pt>
                <c:pt idx="10">
                  <c:v>95136.038860000001</c:v>
                </c:pt>
                <c:pt idx="11">
                  <c:v>87351.532139999996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E1-4BC3-9863-5BFA67A13C13}"/>
            </c:ext>
          </c:extLst>
        </c:ser>
        <c:ser>
          <c:idx val="4"/>
          <c:order val="3"/>
          <c:tx>
            <c:strRef>
              <c:f>Analysis!$K$1:$K$2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Analysis!$G$3:$G$15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Analysis!$K$3:$K$15</c:f>
              <c:numCache>
                <c:formatCode>0</c:formatCode>
                <c:ptCount val="12"/>
                <c:pt idx="0">
                  <c:v>78807.852679999996</c:v>
                </c:pt>
                <c:pt idx="1">
                  <c:v>71133.346839999984</c:v>
                </c:pt>
                <c:pt idx="2">
                  <c:v>79858.694419999985</c:v>
                </c:pt>
                <c:pt idx="3">
                  <c:v>86558.748019999985</c:v>
                </c:pt>
                <c:pt idx="4">
                  <c:v>107698.63935999999</c:v>
                </c:pt>
                <c:pt idx="5">
                  <c:v>132026.61175999997</c:v>
                </c:pt>
                <c:pt idx="6">
                  <c:v>138799.44371999998</c:v>
                </c:pt>
                <c:pt idx="7">
                  <c:v>159434.05323999998</c:v>
                </c:pt>
                <c:pt idx="8">
                  <c:v>143820.87277999998</c:v>
                </c:pt>
                <c:pt idx="9">
                  <c:v>132686.61703999998</c:v>
                </c:pt>
                <c:pt idx="10">
                  <c:v>110283.10447999999</c:v>
                </c:pt>
                <c:pt idx="11">
                  <c:v>112885.90307999999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4E1-4BC3-9863-5BFA67A13C13}"/>
            </c:ext>
          </c:extLst>
        </c:ser>
        <c:ser>
          <c:idx val="0"/>
          <c:order val="4"/>
          <c:tx>
            <c:strRef>
              <c:f>Analysis!$L$1:$L$2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Analysis!$G$3:$G$15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Analysis!$L$3:$L$15</c:f>
              <c:numCache>
                <c:formatCode>0</c:formatCode>
                <c:ptCount val="12"/>
                <c:pt idx="0">
                  <c:v>96100.491019999987</c:v>
                </c:pt>
                <c:pt idx="1">
                  <c:v>91086.00645999999</c:v>
                </c:pt>
                <c:pt idx="2">
                  <c:v>57953.796959999992</c:v>
                </c:pt>
                <c:pt idx="3">
                  <c:v>87115.696919999988</c:v>
                </c:pt>
                <c:pt idx="4">
                  <c:v>-173355.83127999998</c:v>
                </c:pt>
                <c:pt idx="5">
                  <c:v>2181.9618999999998</c:v>
                </c:pt>
                <c:pt idx="6">
                  <c:v>73489.476799999989</c:v>
                </c:pt>
                <c:pt idx="7">
                  <c:v>0</c:v>
                </c:pt>
                <c:pt idx="8">
                  <c:v>-74143.370919999987</c:v>
                </c:pt>
                <c:pt idx="9">
                  <c:v>-1634.4575199999999</c:v>
                </c:pt>
                <c:pt idx="10">
                  <c:v>-277.50221999999997</c:v>
                </c:pt>
                <c:pt idx="11">
                  <c:v>49876.787899999996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4E1-4BC3-9863-5BFA67A13C13}"/>
            </c:ext>
          </c:extLst>
        </c:ser>
        <c:ser>
          <c:idx val="5"/>
          <c:order val="5"/>
          <c:tx>
            <c:strRef>
              <c:f>Analysis!$M$1:$M$2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Analysis!$G$3:$G$15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Analysis!$M$3:$M$15</c:f>
              <c:numCache>
                <c:formatCode>0</c:formatCode>
                <c:ptCount val="12"/>
                <c:pt idx="0">
                  <c:v>92664.352419999996</c:v>
                </c:pt>
                <c:pt idx="1">
                  <c:v>82436.492819999999</c:v>
                </c:pt>
                <c:pt idx="2">
                  <c:v>98590.233160000003</c:v>
                </c:pt>
                <c:pt idx="3">
                  <c:v>129157.97769999997</c:v>
                </c:pt>
                <c:pt idx="4">
                  <c:v>149912.86596</c:v>
                </c:pt>
                <c:pt idx="5">
                  <c:v>144237.26499999998</c:v>
                </c:pt>
                <c:pt idx="6">
                  <c:v>151680.93565999999</c:v>
                </c:pt>
                <c:pt idx="7">
                  <c:v>150608.42707999999</c:v>
                </c:pt>
                <c:pt idx="8">
                  <c:v>141936.96881999998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4E1-4BC3-9863-5BFA67A13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8994728"/>
        <c:axId val="648988496"/>
      </c:lineChart>
      <c:catAx>
        <c:axId val="64899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988496"/>
        <c:crosses val="autoZero"/>
        <c:auto val="1"/>
        <c:lblAlgn val="ctr"/>
        <c:lblOffset val="100"/>
        <c:noMultiLvlLbl val="0"/>
      </c:catAx>
      <c:valAx>
        <c:axId val="64898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99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11905</xdr:colOff>
      <xdr:row>31</xdr:row>
      <xdr:rowOff>16668</xdr:rowOff>
    </xdr:from>
    <xdr:to>
      <xdr:col>11</xdr:col>
      <xdr:colOff>345280</xdr:colOff>
      <xdr:row>46</xdr:row>
      <xdr:rowOff>45243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439972-AF04-4639-8E00-FFF5E591F7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anthac/AppData/Local/Microsoft/Windows/Temporary%20Internet%20Files/Content.IE5/TSKJAD6L/Nova%20Invoices%20-%202015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voice Records"/>
      <sheetName val="Invoice Filters"/>
      <sheetName val="Chart Calcs"/>
      <sheetName val="Table - CEDMS  Local IDs 2"/>
      <sheetName val="Data Tab - Nova"/>
      <sheetName val="Reporting Policy"/>
      <sheetName val="Table - CEDMS  Local IDs"/>
    </sheetNames>
    <sheetDataSet>
      <sheetData sheetId="0" refreshError="1"/>
      <sheetData sheetId="1"/>
      <sheetData sheetId="2">
        <row r="3">
          <cell r="B3">
            <v>14</v>
          </cell>
        </row>
        <row r="4">
          <cell r="B4" t="str">
            <v>All</v>
          </cell>
        </row>
      </sheetData>
      <sheetData sheetId="3" refreshError="1"/>
      <sheetData sheetId="4">
        <row r="1">
          <cell r="A1" t="str">
            <v>Local ID</v>
          </cell>
          <cell r="C1" t="str">
            <v>Division</v>
          </cell>
        </row>
        <row r="2">
          <cell r="A2" t="str">
            <v>Scaife Drive Paraparumu</v>
          </cell>
          <cell r="C2" t="str">
            <v>Leisure and Open Space</v>
          </cell>
        </row>
        <row r="3">
          <cell r="A3" t="str">
            <v>5-15 Donovan Rd</v>
          </cell>
          <cell r="C3" t="str">
            <v>Leisure and Open Space</v>
          </cell>
        </row>
        <row r="4">
          <cell r="A4" t="str">
            <v>Matthews Park (gas)</v>
          </cell>
          <cell r="C4" t="str">
            <v>Leisure and Open Space</v>
          </cell>
        </row>
        <row r="5">
          <cell r="A5" t="str">
            <v>0 Kowhai Grove, Raumati Beach</v>
          </cell>
          <cell r="C5" t="str">
            <v>Leisure and Open Space</v>
          </cell>
        </row>
        <row r="6">
          <cell r="A6" t="str">
            <v>Paraparaumu Memorial Hall (1CC Gas)</v>
          </cell>
          <cell r="C6" t="str">
            <v>Property</v>
          </cell>
        </row>
        <row r="7">
          <cell r="A7" t="str">
            <v>Whiti Te Ra Clubrooms (new)</v>
          </cell>
          <cell r="C7" t="str">
            <v>Leisure and Open Space</v>
          </cell>
        </row>
        <row r="8">
          <cell r="A8" t="str">
            <v>Waikanae Mall - Library</v>
          </cell>
          <cell r="C8" t="str">
            <v>Property</v>
          </cell>
        </row>
        <row r="9">
          <cell r="A9" t="str">
            <v>Pehi Kupa Street, Waikanae</v>
          </cell>
          <cell r="C9" t="str">
            <v>Property</v>
          </cell>
        </row>
        <row r="10">
          <cell r="A10" t="str">
            <v>Waikanae Pool (Gas)</v>
          </cell>
          <cell r="C10" t="str">
            <v>Aquatics</v>
          </cell>
        </row>
        <row r="11">
          <cell r="A11" t="str">
            <v>Haruatai Park, Otaki</v>
          </cell>
          <cell r="C11" t="str">
            <v>Aquatics</v>
          </cell>
        </row>
        <row r="12">
          <cell r="A12" t="str">
            <v>Lindale Office (gas)</v>
          </cell>
          <cell r="C12" t="str">
            <v>Property</v>
          </cell>
        </row>
        <row r="13">
          <cell r="A13" t="str">
            <v>Mazengarb Gym Club Amenities Block</v>
          </cell>
          <cell r="C13" t="str">
            <v>Leisure and Open Space</v>
          </cell>
        </row>
        <row r="14">
          <cell r="A14" t="str">
            <v>Garden Road Swimming Pool, Raumati</v>
          </cell>
          <cell r="C14" t="str">
            <v>Aquatics</v>
          </cell>
        </row>
        <row r="15">
          <cell r="A15" t="str">
            <v>Otaki Water Treatment - Sunglo Terrace</v>
          </cell>
          <cell r="C15" t="str">
            <v>Water and Waste Water Treatment</v>
          </cell>
        </row>
        <row r="16">
          <cell r="A16" t="str">
            <v>Otaki Water Treatment - Waitohu Valley RD</v>
          </cell>
          <cell r="C16" t="str">
            <v>Water and Waste Water Treatment</v>
          </cell>
        </row>
        <row r="17">
          <cell r="A17" t="str">
            <v>Otaki Water Treatment - Waitohu Valley Road</v>
          </cell>
          <cell r="C17" t="str">
            <v>Water and Waste Water Treatment</v>
          </cell>
        </row>
        <row r="18">
          <cell r="A18" t="str">
            <v>Hautere Water Gorge Road</v>
          </cell>
          <cell r="C18" t="str">
            <v>Water and Waste Water Treatment</v>
          </cell>
        </row>
        <row r="19">
          <cell r="A19" t="str">
            <v>Rodney Avenue - Te Horo</v>
          </cell>
          <cell r="C19" t="str">
            <v>Property</v>
          </cell>
        </row>
        <row r="20">
          <cell r="A20" t="str">
            <v>Sewage Pump - County Road</v>
          </cell>
          <cell r="C20" t="str">
            <v>Operations</v>
          </cell>
        </row>
        <row r="21">
          <cell r="A21" t="str">
            <v>Centennial Park Toilets, Main Road, Otaki</v>
          </cell>
          <cell r="C21" t="str">
            <v>Property</v>
          </cell>
        </row>
        <row r="22">
          <cell r="A22" t="str">
            <v>Sewage Pump - Arthur Street No. 3</v>
          </cell>
          <cell r="C22" t="str">
            <v>Operations</v>
          </cell>
        </row>
        <row r="23">
          <cell r="A23" t="str">
            <v>Haruatai Park, Otaki (Electricity)</v>
          </cell>
          <cell r="C23" t="str">
            <v>Aquatics</v>
          </cell>
        </row>
        <row r="24">
          <cell r="A24" t="str">
            <v>Former Otaki Courthouse, i-Site</v>
          </cell>
          <cell r="C24" t="str">
            <v>Property</v>
          </cell>
        </row>
        <row r="25">
          <cell r="A25" t="str">
            <v>Sewage Pump 268B Mill Road</v>
          </cell>
          <cell r="C25" t="str">
            <v>Operations</v>
          </cell>
        </row>
        <row r="26">
          <cell r="A26" t="str">
            <v>Sewage Pump Main Street</v>
          </cell>
          <cell r="C26" t="str">
            <v>Operations</v>
          </cell>
        </row>
        <row r="27">
          <cell r="A27" t="str">
            <v>Sewer Pump 115 Mill Road, Otaki</v>
          </cell>
          <cell r="C27" t="str">
            <v>Operations</v>
          </cell>
        </row>
        <row r="28">
          <cell r="A28" t="str">
            <v>Sewer Pump 115 Mill Road, Otaki (Mercury)</v>
          </cell>
          <cell r="C28" t="str">
            <v>Operations</v>
          </cell>
        </row>
        <row r="29">
          <cell r="A29" t="str">
            <v>Sewage Pump O'Millhaven</v>
          </cell>
          <cell r="C29" t="str">
            <v>Operations</v>
          </cell>
        </row>
        <row r="30">
          <cell r="A30" t="str">
            <v>Memorial Hall - Otaki</v>
          </cell>
          <cell r="C30" t="str">
            <v>Property</v>
          </cell>
        </row>
        <row r="31">
          <cell r="A31" t="str">
            <v>Main Street - Public Library &amp; Service Centre</v>
          </cell>
          <cell r="C31" t="str">
            <v>Property</v>
          </cell>
        </row>
        <row r="32">
          <cell r="A32" t="str">
            <v>Council Office - Main St, Otaki</v>
          </cell>
          <cell r="C32" t="str">
            <v>Property</v>
          </cell>
        </row>
        <row r="33">
          <cell r="A33" t="str">
            <v>Otaki Bore - Rangiuru Road (61A)</v>
          </cell>
          <cell r="C33" t="str">
            <v>Water and Waste Water Treatment</v>
          </cell>
        </row>
        <row r="34">
          <cell r="A34" t="str">
            <v>Sewage Pump - 260 D Rangiuru Road</v>
          </cell>
          <cell r="C34" t="str">
            <v>Operations</v>
          </cell>
        </row>
        <row r="35">
          <cell r="A35" t="str">
            <v>Otaki Bore - Rangiuru Road (128)</v>
          </cell>
          <cell r="C35" t="str">
            <v>Water and Waste Water Treatment</v>
          </cell>
        </row>
        <row r="36">
          <cell r="A36" t="str">
            <v>Sewage Pump - Convent Road</v>
          </cell>
          <cell r="C36" t="str">
            <v>Operations</v>
          </cell>
        </row>
        <row r="37">
          <cell r="A37" t="str">
            <v>Sewage Pump - 13 Bell Street</v>
          </cell>
          <cell r="C37" t="str">
            <v>Operations</v>
          </cell>
        </row>
        <row r="38">
          <cell r="A38" t="str">
            <v>Effluent Pump - In Pump Shed</v>
          </cell>
          <cell r="C38" t="str">
            <v>Water and Waste Water Treatment</v>
          </cell>
        </row>
        <row r="39">
          <cell r="A39" t="str">
            <v>Aotaki Street - Depot Shed</v>
          </cell>
          <cell r="C39" t="str">
            <v>Property</v>
          </cell>
        </row>
        <row r="40">
          <cell r="A40" t="str">
            <v>Pump Station 12 &amp; 4, Riverbank Road</v>
          </cell>
          <cell r="C40" t="str">
            <v>Operations</v>
          </cell>
        </row>
        <row r="41">
          <cell r="A41" t="str">
            <v>Main Building - Otaki STP</v>
          </cell>
          <cell r="C41" t="str">
            <v>Water and Waste Water Treatment</v>
          </cell>
        </row>
        <row r="42">
          <cell r="A42" t="str">
            <v>Aotaki Street Amenities Block</v>
          </cell>
          <cell r="C42" t="str">
            <v>Property</v>
          </cell>
        </row>
        <row r="43">
          <cell r="A43" t="str">
            <v>Aeration Ponds - Otaki STP</v>
          </cell>
          <cell r="C43" t="str">
            <v>Water and Waste Water Treatment</v>
          </cell>
        </row>
        <row r="44">
          <cell r="A44" t="str">
            <v>Pump East Lagoon - Otaki STP</v>
          </cell>
          <cell r="C44" t="str">
            <v>Water and Waste Water Treatment</v>
          </cell>
        </row>
        <row r="45">
          <cell r="A45" t="str">
            <v>Sewage Pump - Temuera Street</v>
          </cell>
          <cell r="C45" t="str">
            <v>Operations</v>
          </cell>
        </row>
        <row r="46">
          <cell r="A46" t="str">
            <v>Sewage Pump - Matai Street</v>
          </cell>
          <cell r="C46" t="str">
            <v>Operations</v>
          </cell>
        </row>
        <row r="47">
          <cell r="A47" t="str">
            <v>Sewage Pump - Waerenga Road</v>
          </cell>
          <cell r="C47" t="str">
            <v>Operations</v>
          </cell>
        </row>
        <row r="48">
          <cell r="A48" t="str">
            <v>Sewage Pump - Kiharoa Street (A5D)</v>
          </cell>
          <cell r="C48" t="str">
            <v>Operations</v>
          </cell>
        </row>
        <row r="49">
          <cell r="A49" t="str">
            <v>Sewage Pump - Kiharoa Street  (59F)</v>
          </cell>
          <cell r="C49" t="str">
            <v>Operations</v>
          </cell>
        </row>
        <row r="50">
          <cell r="A50" t="str">
            <v>118 Atkinson Avenue, Otaki</v>
          </cell>
          <cell r="C50" t="str">
            <v>Operations</v>
          </cell>
        </row>
        <row r="51">
          <cell r="A51" t="str">
            <v>Sewage Pump - Rangiuru Road</v>
          </cell>
          <cell r="C51" t="str">
            <v>Operations</v>
          </cell>
        </row>
        <row r="52">
          <cell r="A52" t="str">
            <v>Otaki Bore - Tasman Road</v>
          </cell>
          <cell r="C52" t="str">
            <v>Water and Waste Water Treatment</v>
          </cell>
        </row>
        <row r="53">
          <cell r="A53" t="str">
            <v>Sewage Pump - O'Rourke Place</v>
          </cell>
          <cell r="C53" t="str">
            <v>Operations</v>
          </cell>
        </row>
        <row r="54">
          <cell r="A54" t="str">
            <v>Sewage Pump - Health Camp Road</v>
          </cell>
          <cell r="C54" t="str">
            <v>Operations</v>
          </cell>
        </row>
        <row r="55">
          <cell r="A55" t="str">
            <v>Scott Ave, 92 Marine Parade - Sewage Pump</v>
          </cell>
          <cell r="C55" t="str">
            <v>Operations</v>
          </cell>
        </row>
        <row r="56">
          <cell r="A56" t="str">
            <v>Sewer Pump 92 Marine Parade</v>
          </cell>
          <cell r="C56" t="str">
            <v>Operations</v>
          </cell>
        </row>
        <row r="57">
          <cell r="A57" t="str">
            <v>Sewer Pump 92 Marine Parade (Mercury)</v>
          </cell>
          <cell r="C57" t="str">
            <v>Operations</v>
          </cell>
        </row>
        <row r="58">
          <cell r="A58" t="str">
            <v>Marine Parade Beach Pavillion</v>
          </cell>
          <cell r="C58" t="str">
            <v>Property</v>
          </cell>
        </row>
        <row r="59">
          <cell r="A59" t="str">
            <v>Marine Parade - Otaki Beach</v>
          </cell>
          <cell r="C59" t="str">
            <v>Leisure and Open Space</v>
          </cell>
        </row>
        <row r="60">
          <cell r="A60" t="str">
            <v>Rupini Street</v>
          </cell>
          <cell r="C60" t="str">
            <v>Operations</v>
          </cell>
        </row>
        <row r="61">
          <cell r="A61" t="str">
            <v>Sewage Pump - Moana Street</v>
          </cell>
          <cell r="C61" t="str">
            <v>Operations</v>
          </cell>
        </row>
        <row r="62">
          <cell r="A62" t="str">
            <v>Sewage Pump - 18 Mahoe Street</v>
          </cell>
          <cell r="C62" t="str">
            <v>Operations</v>
          </cell>
        </row>
        <row r="63">
          <cell r="A63" t="str">
            <v>70 Toi Street</v>
          </cell>
          <cell r="C63" t="str">
            <v>Operations</v>
          </cell>
        </row>
        <row r="64">
          <cell r="A64" t="str">
            <v>Toilet Block - Mahara Place</v>
          </cell>
          <cell r="C64" t="str">
            <v>Property</v>
          </cell>
        </row>
        <row r="65">
          <cell r="A65" t="str">
            <v>Maraha Place Sculpture</v>
          </cell>
          <cell r="C65" t="str">
            <v>Leisure and Open Space</v>
          </cell>
        </row>
        <row r="66">
          <cell r="A66" t="str">
            <v>Waikanae  Library - Mahara Place</v>
          </cell>
          <cell r="C66" t="str">
            <v>Property</v>
          </cell>
        </row>
        <row r="67">
          <cell r="A67" t="str">
            <v>30 Utauta St Waikanae</v>
          </cell>
          <cell r="C67" t="str">
            <v>Property</v>
          </cell>
        </row>
        <row r="68">
          <cell r="A68" t="str">
            <v>Waikanae Memorial Hall</v>
          </cell>
          <cell r="C68" t="str">
            <v>Property</v>
          </cell>
        </row>
        <row r="69">
          <cell r="A69" t="str">
            <v>Waikanae Water - Tui Crescent</v>
          </cell>
          <cell r="C69" t="str">
            <v>Water and Waste Water Treatment</v>
          </cell>
        </row>
        <row r="70">
          <cell r="A70" t="str">
            <v>Waikanae Water Reservoir</v>
          </cell>
          <cell r="C70" t="str">
            <v>Water and Waste Water Treatment</v>
          </cell>
        </row>
        <row r="71">
          <cell r="A71" t="str">
            <v>Reikorangi Hall</v>
          </cell>
          <cell r="C71" t="str">
            <v>Property</v>
          </cell>
        </row>
        <row r="72">
          <cell r="A72" t="str">
            <v>Ngarara Road, Waikanae Park</v>
          </cell>
          <cell r="C72" t="str">
            <v>Leisure and Open Space</v>
          </cell>
        </row>
        <row r="73">
          <cell r="A73" t="str">
            <v>Waikanae Pool (FEF)</v>
          </cell>
          <cell r="C73" t="str">
            <v>Aquatics</v>
          </cell>
        </row>
        <row r="74">
          <cell r="A74" t="str">
            <v>Russell Reserve</v>
          </cell>
          <cell r="C74" t="str">
            <v>Leisure and Open Space</v>
          </cell>
        </row>
        <row r="75">
          <cell r="A75" t="str">
            <v>Jim Cooke Park</v>
          </cell>
          <cell r="C75" t="str">
            <v>Leisure and Open Space</v>
          </cell>
        </row>
        <row r="76">
          <cell r="A76" t="str">
            <v>Pump Cabinet - Kauri Road</v>
          </cell>
          <cell r="C76" t="str">
            <v>Water and Waste Water Treatment</v>
          </cell>
        </row>
        <row r="77">
          <cell r="A77" t="str">
            <v>Sewage Pump - Puriri Road</v>
          </cell>
          <cell r="C77" t="str">
            <v>Operations</v>
          </cell>
        </row>
        <row r="78">
          <cell r="A78" t="str">
            <v>Sewage Pump - 70 A Te Moana Road</v>
          </cell>
          <cell r="C78" t="str">
            <v>Operations</v>
          </cell>
        </row>
        <row r="79">
          <cell r="A79" t="str">
            <v>Waikanae Landfill - Park Avenue</v>
          </cell>
          <cell r="C79" t="str">
            <v>Operations</v>
          </cell>
        </row>
        <row r="80">
          <cell r="A80" t="str">
            <v>Waikanae Beach Hall - Rauparaha Street</v>
          </cell>
          <cell r="C80" t="str">
            <v>Property</v>
          </cell>
        </row>
        <row r="81">
          <cell r="A81" t="str">
            <v>24 Rangihiroa Street</v>
          </cell>
          <cell r="C81" t="str">
            <v>Property</v>
          </cell>
        </row>
        <row r="82">
          <cell r="A82" t="str">
            <v>Water Bore - Rangihiroa Street</v>
          </cell>
          <cell r="C82" t="str">
            <v>Water and Waste Water Treatment</v>
          </cell>
        </row>
        <row r="83">
          <cell r="A83" t="str">
            <v>Stormwater Pump - Tutere Street (10C)</v>
          </cell>
          <cell r="C83" t="str">
            <v>Operations</v>
          </cell>
        </row>
        <row r="84">
          <cell r="A84" t="str">
            <v>Stormwater Pump - Tutere Street (1BD)</v>
          </cell>
          <cell r="C84" t="str">
            <v>Operations</v>
          </cell>
        </row>
        <row r="85">
          <cell r="A85" t="str">
            <v>Sewage Pump - Fieldway</v>
          </cell>
          <cell r="C85" t="str">
            <v>Operations</v>
          </cell>
        </row>
        <row r="86">
          <cell r="A86" t="str">
            <v>Rutherford Drive</v>
          </cell>
          <cell r="C86" t="str">
            <v>Operations</v>
          </cell>
        </row>
        <row r="87">
          <cell r="A87" t="str">
            <v>Sewage Pump - Eruini Street</v>
          </cell>
          <cell r="C87" t="str">
            <v>Operations</v>
          </cell>
        </row>
        <row r="88">
          <cell r="A88" t="str">
            <v>Sewage Pump - Weggery Drive</v>
          </cell>
          <cell r="C88" t="str">
            <v>Operations</v>
          </cell>
        </row>
        <row r="89">
          <cell r="A89" t="str">
            <v>Sewer Pump Station - 5 Barrett Drive</v>
          </cell>
          <cell r="C89" t="str">
            <v>Operations</v>
          </cell>
        </row>
        <row r="90">
          <cell r="A90" t="str">
            <v>Storage shed adjacent Waikanae River, Otaraua Park</v>
          </cell>
          <cell r="C90" t="str">
            <v>Leisure and Open Space</v>
          </cell>
        </row>
        <row r="91">
          <cell r="A91" t="str">
            <v>Landfill - Otaihanga Road</v>
          </cell>
          <cell r="C91" t="str">
            <v>Operations</v>
          </cell>
        </row>
        <row r="92">
          <cell r="A92" t="str">
            <v>Lindale Office (new @ July 2012)</v>
          </cell>
          <cell r="C92" t="str">
            <v>Property</v>
          </cell>
        </row>
        <row r="93">
          <cell r="A93" t="str">
            <v>Sewage Pump - Whitireia, SH1 Paraparaumu (CLOSED)</v>
          </cell>
          <cell r="C93" t="str">
            <v>Property</v>
          </cell>
        </row>
        <row r="94">
          <cell r="A94" t="str">
            <v>Pump - Nikau Palm Road</v>
          </cell>
          <cell r="C94" t="str">
            <v>Operations</v>
          </cell>
        </row>
        <row r="95">
          <cell r="A95" t="str">
            <v>Waikanae Downs Sewerage Main</v>
          </cell>
          <cell r="C95" t="str">
            <v>Operations</v>
          </cell>
        </row>
        <row r="96">
          <cell r="A96" t="str">
            <v>Otaihanga Road - Bore</v>
          </cell>
          <cell r="C96" t="str">
            <v>Water and Waste Water Treatment</v>
          </cell>
        </row>
        <row r="97">
          <cell r="A97" t="str">
            <v>Leachate Pump - Otaihanga Road</v>
          </cell>
          <cell r="C97" t="str">
            <v>Operations</v>
          </cell>
        </row>
        <row r="98">
          <cell r="A98" t="str">
            <v>Cathode Protection Main North Road</v>
          </cell>
          <cell r="C98" t="str">
            <v>Water and Waste Water Treatment</v>
          </cell>
        </row>
        <row r="99">
          <cell r="A99" t="str">
            <v>Telecommunication Transmitter - Riwai St</v>
          </cell>
          <cell r="C99" t="str">
            <v>Water and Waste Water Treatment</v>
          </cell>
        </row>
        <row r="100">
          <cell r="A100" t="str">
            <v>Prm Water - Riwai Street</v>
          </cell>
          <cell r="C100" t="str">
            <v>Water and Waste Water Treatment</v>
          </cell>
        </row>
        <row r="101">
          <cell r="A101" t="str">
            <v>Aorangi Road</v>
          </cell>
          <cell r="C101" t="str">
            <v>Leisure and Open Space</v>
          </cell>
        </row>
        <row r="102">
          <cell r="A102" t="str">
            <v>Subway Lighting - Coastlands, SH1</v>
          </cell>
          <cell r="C102" t="str">
            <v>Property</v>
          </cell>
        </row>
        <row r="103">
          <cell r="A103" t="str">
            <v>Rimu Road, Main Council Office</v>
          </cell>
          <cell r="C103" t="str">
            <v>Property</v>
          </cell>
        </row>
        <row r="104">
          <cell r="A104" t="str">
            <v>Kapiti Lights Customer Services</v>
          </cell>
          <cell r="C104" t="str">
            <v>Property</v>
          </cell>
        </row>
        <row r="105">
          <cell r="A105" t="str">
            <v>Flow Monitoring Cabinet - Kapiti Road</v>
          </cell>
          <cell r="C105" t="str">
            <v>Operations</v>
          </cell>
        </row>
        <row r="106">
          <cell r="A106" t="str">
            <v>Guildford Drive</v>
          </cell>
          <cell r="C106" t="str">
            <v>Operations</v>
          </cell>
        </row>
        <row r="107">
          <cell r="A107" t="str">
            <v>Sewage Pump - Campbell Avenue</v>
          </cell>
          <cell r="C107" t="str">
            <v>Operations</v>
          </cell>
        </row>
        <row r="108">
          <cell r="A108" t="str">
            <v>Stella Court</v>
          </cell>
          <cell r="C108" t="str">
            <v>Operations</v>
          </cell>
        </row>
        <row r="109">
          <cell r="A109" t="str">
            <v>Mazengarb Road - Treatment Plant</v>
          </cell>
          <cell r="C109" t="str">
            <v>Water and Waste Water Treatment</v>
          </cell>
        </row>
        <row r="110">
          <cell r="A110" t="str">
            <v>Mazengarb Road Irrigation Pump</v>
          </cell>
          <cell r="C110" t="str">
            <v>Leisure and Open Space</v>
          </cell>
        </row>
        <row r="111">
          <cell r="A111" t="str">
            <v>Sewer Pump - 37 Killilea Place</v>
          </cell>
          <cell r="C111" t="str">
            <v>Operations</v>
          </cell>
        </row>
        <row r="112">
          <cell r="A112" t="str">
            <v>Paraparaumu Memorial Hall (2FB)</v>
          </cell>
          <cell r="C112" t="str">
            <v>Property</v>
          </cell>
        </row>
        <row r="113">
          <cell r="A113" t="str">
            <v>Paraparaumu Domain - Club Room</v>
          </cell>
          <cell r="C113" t="str">
            <v>Leisure and Open Space</v>
          </cell>
        </row>
        <row r="114">
          <cell r="A114" t="str">
            <v>Marine Parade Skating Rink</v>
          </cell>
          <cell r="C114" t="str">
            <v>Leisure and Open Space</v>
          </cell>
        </row>
        <row r="115">
          <cell r="A115" t="str">
            <v>Seaview Road Car Park</v>
          </cell>
          <cell r="C115" t="str">
            <v>Access and Transport</v>
          </cell>
        </row>
        <row r="116">
          <cell r="A116" t="str">
            <v>Kapiti Road U/Shed</v>
          </cell>
          <cell r="C116" t="str">
            <v>Leisure and Open Space</v>
          </cell>
        </row>
        <row r="117">
          <cell r="A117" t="str">
            <v>Te Atiawa Park Donovan Road</v>
          </cell>
          <cell r="C117" t="str">
            <v>Leisure and Open Space</v>
          </cell>
        </row>
        <row r="118">
          <cell r="A118" t="str">
            <v>Playground Donovan Road</v>
          </cell>
          <cell r="C118" t="str">
            <v>Leisure and Open Space</v>
          </cell>
        </row>
        <row r="119">
          <cell r="A119" t="str">
            <v>Irrigation Pump - Weka Park</v>
          </cell>
          <cell r="C119" t="str">
            <v>Leisure and Open Space</v>
          </cell>
        </row>
        <row r="120">
          <cell r="A120" t="str">
            <v>Weka Park Changing Rooms</v>
          </cell>
          <cell r="C120" t="str">
            <v>Leisure and Open Space</v>
          </cell>
        </row>
        <row r="121">
          <cell r="A121" t="str">
            <v>Stormwater Pump - Renown Road</v>
          </cell>
          <cell r="C121" t="str">
            <v>Operations</v>
          </cell>
        </row>
        <row r="122">
          <cell r="A122" t="str">
            <v>Rainbow Court - Stormwater</v>
          </cell>
          <cell r="C122" t="str">
            <v>Operations</v>
          </cell>
        </row>
        <row r="123">
          <cell r="A123" t="str">
            <v>Raumati South Memorial Hall</v>
          </cell>
          <cell r="C123" t="str">
            <v>Property</v>
          </cell>
        </row>
        <row r="124">
          <cell r="A124" t="str">
            <v>Sewer Pump Tennis Court Road</v>
          </cell>
          <cell r="C124" t="str">
            <v>Operations</v>
          </cell>
        </row>
        <row r="125">
          <cell r="A125" t="str">
            <v>Harry Shaw Way</v>
          </cell>
          <cell r="C125" t="str">
            <v>Operations</v>
          </cell>
        </row>
        <row r="126">
          <cell r="A126" t="str">
            <v>Harry Shaw Way (Mercury)</v>
          </cell>
          <cell r="C126" t="str">
            <v>Operations</v>
          </cell>
        </row>
        <row r="127">
          <cell r="A127" t="str">
            <v>Paek Water - Main Road</v>
          </cell>
          <cell r="C127" t="str">
            <v>Water and Waste Water Treatment</v>
          </cell>
        </row>
        <row r="128">
          <cell r="A128" t="str">
            <v>Public Toilets,Womens side Beach Road Paek</v>
          </cell>
          <cell r="C128" t="str">
            <v>Property</v>
          </cell>
        </row>
        <row r="129">
          <cell r="A129" t="str">
            <v>Tennis Club Wellington Rd</v>
          </cell>
          <cell r="C129" t="str">
            <v>Leisure and Open Space</v>
          </cell>
        </row>
        <row r="130">
          <cell r="A130" t="str">
            <v>Memorial Hall 98 The Parade - Paekakariki</v>
          </cell>
          <cell r="C130" t="str">
            <v>Property</v>
          </cell>
        </row>
        <row r="131">
          <cell r="A131" t="str">
            <v>Sewage Pump - Coleman Park</v>
          </cell>
          <cell r="C131" t="str">
            <v>Operations</v>
          </cell>
        </row>
        <row r="132">
          <cell r="A132" t="str">
            <v>Pumping Station - Marere Ave</v>
          </cell>
          <cell r="C132" t="str">
            <v>Operations</v>
          </cell>
        </row>
        <row r="133">
          <cell r="A133" t="str">
            <v>Sewage Pump - Buckley Grove</v>
          </cell>
          <cell r="C133" t="str">
            <v>Operations</v>
          </cell>
        </row>
        <row r="134">
          <cell r="A134" t="str">
            <v>Sewage Pump - Buckley Grove (Mercury)</v>
          </cell>
          <cell r="C134" t="str">
            <v>Operations</v>
          </cell>
        </row>
        <row r="135">
          <cell r="A135" t="str">
            <v>Sewage Pump - Hinemoa St</v>
          </cell>
          <cell r="C135" t="str">
            <v>Operations</v>
          </cell>
        </row>
        <row r="136">
          <cell r="A136" t="str">
            <v>Sewage Pump - Te Roto Drive</v>
          </cell>
          <cell r="C136" t="str">
            <v>Operations</v>
          </cell>
        </row>
        <row r="137">
          <cell r="A137" t="str">
            <v>Sewage Pump - Mazengarb Road (8EF)</v>
          </cell>
          <cell r="C137" t="str">
            <v>Operations</v>
          </cell>
        </row>
        <row r="138">
          <cell r="A138" t="str">
            <v>Sewage Pump - Mazengarb Road (4AA)</v>
          </cell>
          <cell r="C138" t="str">
            <v>Operations</v>
          </cell>
        </row>
        <row r="139">
          <cell r="A139" t="str">
            <v>Sewage Pump - Mazengarb Road (B74)</v>
          </cell>
          <cell r="C139" t="str">
            <v>Operations</v>
          </cell>
        </row>
        <row r="140">
          <cell r="A140" t="str">
            <v>Sewage Pump- Te Atiawa</v>
          </cell>
          <cell r="C140" t="str">
            <v>Operations</v>
          </cell>
        </row>
        <row r="141">
          <cell r="A141" t="str">
            <v>Sewage Pump - Martin Road (3CD)</v>
          </cell>
          <cell r="C141" t="str">
            <v>Operations</v>
          </cell>
        </row>
        <row r="142">
          <cell r="A142" t="str">
            <v>Sewage Pump - 28 Martin Road</v>
          </cell>
          <cell r="C142" t="str">
            <v>Operations</v>
          </cell>
        </row>
        <row r="143">
          <cell r="A143" t="str">
            <v>Sewage Pump - North Manly Street</v>
          </cell>
          <cell r="C143" t="str">
            <v>Operations</v>
          </cell>
        </row>
        <row r="144">
          <cell r="A144" t="str">
            <v>Sewage Pump - Golf Road</v>
          </cell>
          <cell r="C144" t="str">
            <v>Operations</v>
          </cell>
        </row>
        <row r="145">
          <cell r="A145" t="str">
            <v>Sewage Pump - Roundabout</v>
          </cell>
          <cell r="C145" t="str">
            <v>Operations</v>
          </cell>
        </row>
        <row r="146">
          <cell r="A146" t="str">
            <v>Sewage Pump - Gray Avenue</v>
          </cell>
          <cell r="C146" t="str">
            <v>Operations</v>
          </cell>
        </row>
        <row r="147">
          <cell r="A147" t="str">
            <v>Sewage Pump - Hurley Road</v>
          </cell>
          <cell r="C147" t="str">
            <v>Operations</v>
          </cell>
        </row>
        <row r="148">
          <cell r="A148" t="str">
            <v>Sewage Pump - Ocean Road</v>
          </cell>
          <cell r="C148" t="str">
            <v>Operations</v>
          </cell>
        </row>
        <row r="149">
          <cell r="A149" t="str">
            <v>Sewage Pump - Seaview Road</v>
          </cell>
          <cell r="C149" t="str">
            <v>Operations</v>
          </cell>
        </row>
        <row r="150">
          <cell r="A150" t="str">
            <v>Sewage Pump - Toru Road</v>
          </cell>
          <cell r="C150" t="str">
            <v>Operations</v>
          </cell>
        </row>
        <row r="151">
          <cell r="A151" t="str">
            <v>Sewage Pump - Marine Parade</v>
          </cell>
          <cell r="C151" t="str">
            <v>Operations</v>
          </cell>
        </row>
        <row r="152">
          <cell r="A152" t="str">
            <v>Sewage Pump - 3 Raeburn Lane</v>
          </cell>
          <cell r="C152" t="str">
            <v>Operations</v>
          </cell>
        </row>
        <row r="153">
          <cell r="A153" t="str">
            <v>Sewer Pump 121 Matatua Rd Raumati Sth</v>
          </cell>
          <cell r="C153" t="str">
            <v>Operations</v>
          </cell>
        </row>
        <row r="154">
          <cell r="A154" t="str">
            <v>Sewage Pump - Alexander Road</v>
          </cell>
          <cell r="C154" t="str">
            <v>Operations</v>
          </cell>
        </row>
        <row r="155">
          <cell r="A155" t="str">
            <v>Sewage Pump - Arawa Street</v>
          </cell>
          <cell r="C155" t="str">
            <v>Operations</v>
          </cell>
        </row>
        <row r="156">
          <cell r="A156" t="str">
            <v>Sewage Pump - Matatua Road</v>
          </cell>
          <cell r="C156" t="str">
            <v>Operations</v>
          </cell>
        </row>
        <row r="157">
          <cell r="A157" t="str">
            <v>Sewage Pump - Matatua Road (5BA)</v>
          </cell>
          <cell r="C157" t="str">
            <v>Operations</v>
          </cell>
        </row>
        <row r="158">
          <cell r="A158" t="str">
            <v>Sewage Pump - Tainui Street</v>
          </cell>
          <cell r="C158" t="str">
            <v>Operations</v>
          </cell>
        </row>
        <row r="159">
          <cell r="A159" t="str">
            <v>Sewage Pump - Groves Road</v>
          </cell>
          <cell r="C159" t="str">
            <v>Operations</v>
          </cell>
        </row>
        <row r="160">
          <cell r="A160" t="str">
            <v>Sewage Pump - 12 Matatua Road</v>
          </cell>
          <cell r="C160" t="str">
            <v>Operations</v>
          </cell>
        </row>
        <row r="161">
          <cell r="A161" t="str">
            <v>Sewage Pump - Tui Road</v>
          </cell>
          <cell r="C161" t="str">
            <v>Operations</v>
          </cell>
        </row>
        <row r="162">
          <cell r="A162" t="str">
            <v>Sewage Pump - Titoki Street</v>
          </cell>
          <cell r="C162" t="str">
            <v>Operations</v>
          </cell>
        </row>
        <row r="163">
          <cell r="A163" t="str">
            <v>Sewage Pump - Kaka Road</v>
          </cell>
          <cell r="C163" t="str">
            <v>Operations</v>
          </cell>
        </row>
        <row r="164">
          <cell r="A164" t="str">
            <v>Sewage Pump - Margaret Road</v>
          </cell>
          <cell r="C164" t="str">
            <v>Operations</v>
          </cell>
        </row>
        <row r="165">
          <cell r="A165" t="str">
            <v>Sewage Pump - Weka Road</v>
          </cell>
          <cell r="C165" t="str">
            <v>Operations</v>
          </cell>
        </row>
        <row r="166">
          <cell r="A166" t="str">
            <v>Sewage Pump - Rosetta Road</v>
          </cell>
          <cell r="C166" t="str">
            <v>Operations</v>
          </cell>
        </row>
        <row r="167">
          <cell r="A167" t="str">
            <v>Sewage Pump - 294 Rosetta Road</v>
          </cell>
          <cell r="C167" t="str">
            <v>Operations</v>
          </cell>
        </row>
        <row r="168">
          <cell r="A168" t="str">
            <v>Sewage Pump - Aotea Road</v>
          </cell>
          <cell r="C168" t="str">
            <v>Operations</v>
          </cell>
        </row>
        <row r="169">
          <cell r="A169" t="str">
            <v>Sewage Pump - 219A Rosetta Road</v>
          </cell>
          <cell r="C169" t="str">
            <v>Operations</v>
          </cell>
        </row>
        <row r="170">
          <cell r="A170" t="str">
            <v>Sewage Pump - 245 Rosetta Road</v>
          </cell>
          <cell r="C170" t="str">
            <v>Operations</v>
          </cell>
        </row>
        <row r="171">
          <cell r="A171" t="str">
            <v>Sewage Pump - Matai Road #1</v>
          </cell>
          <cell r="C171" t="str">
            <v>Operations</v>
          </cell>
        </row>
        <row r="172">
          <cell r="A172" t="str">
            <v>Sewage Pump - Menin Road</v>
          </cell>
          <cell r="C172" t="str">
            <v>Operations</v>
          </cell>
        </row>
        <row r="173">
          <cell r="A173" t="str">
            <v>Sewage Pump - Rata</v>
          </cell>
          <cell r="C173" t="str">
            <v>Operations</v>
          </cell>
        </row>
        <row r="174">
          <cell r="A174" t="str">
            <v>Sewage Pump - 103 Rimu Road</v>
          </cell>
          <cell r="C174" t="str">
            <v>Operations</v>
          </cell>
        </row>
        <row r="175">
          <cell r="A175" t="str">
            <v>Sewage Pump - Raumati Road</v>
          </cell>
          <cell r="C175" t="str">
            <v>Operations</v>
          </cell>
        </row>
        <row r="176">
          <cell r="A176" t="str">
            <v>Sewage Pump - Main Road South</v>
          </cell>
          <cell r="C176" t="str">
            <v>Operations</v>
          </cell>
        </row>
        <row r="177">
          <cell r="A177" t="str">
            <v>Sewage Pump - Leinster Avenue (A4A)</v>
          </cell>
          <cell r="C177" t="str">
            <v>Operations</v>
          </cell>
        </row>
        <row r="178">
          <cell r="A178" t="str">
            <v>Sewage Pump - Leinster Avenue (60F)</v>
          </cell>
          <cell r="C178" t="str">
            <v>Operations</v>
          </cell>
        </row>
        <row r="179">
          <cell r="A179" t="str">
            <v>Sewage Pump - 16 Sydney Crescent</v>
          </cell>
          <cell r="C179" t="str">
            <v>Operations</v>
          </cell>
        </row>
        <row r="180">
          <cell r="A180" t="str">
            <v>Sewage Pump - Leinster Avenue (594)</v>
          </cell>
          <cell r="C180" t="str">
            <v>Operations</v>
          </cell>
        </row>
        <row r="181">
          <cell r="A181" t="str">
            <v>Sewage Pump - 66 Renown Road</v>
          </cell>
          <cell r="C181" t="str">
            <v>Operations</v>
          </cell>
        </row>
        <row r="182">
          <cell r="A182" t="str">
            <v>Sewage Pump - 154 Rosetta Road</v>
          </cell>
          <cell r="C182" t="str">
            <v>Operations</v>
          </cell>
        </row>
        <row r="183">
          <cell r="A183" t="str">
            <v>Sewage Pump - 179 Rosetta Road</v>
          </cell>
          <cell r="C183" t="str">
            <v>Operations</v>
          </cell>
        </row>
        <row r="184">
          <cell r="A184" t="str">
            <v>Sewage Pump - Rosetta Road (DA8)</v>
          </cell>
          <cell r="C184" t="str">
            <v>Operations</v>
          </cell>
        </row>
        <row r="185">
          <cell r="A185" t="str">
            <v>Sewage Pump - 77 Rosetta Road</v>
          </cell>
          <cell r="C185" t="str">
            <v>Operations</v>
          </cell>
        </row>
        <row r="186">
          <cell r="A186" t="str">
            <v>Sewage Pump - 87 Rosetta Road</v>
          </cell>
          <cell r="C186" t="str">
            <v>Operations</v>
          </cell>
        </row>
        <row r="187">
          <cell r="A187" t="str">
            <v>Sewage Pump - 103 Rosetta Road</v>
          </cell>
          <cell r="C187" t="str">
            <v>Operations</v>
          </cell>
        </row>
        <row r="188">
          <cell r="A188" t="str">
            <v>Sewage Pump - 8 Rosetta Road</v>
          </cell>
          <cell r="C188" t="str">
            <v>Operations</v>
          </cell>
        </row>
        <row r="189">
          <cell r="A189" t="str">
            <v>Sewage Pump - 39 Rosetta Road</v>
          </cell>
          <cell r="C189" t="str">
            <v>Operations</v>
          </cell>
        </row>
        <row r="190">
          <cell r="A190" t="str">
            <v>Sewage Pump - 59 Rosetta Road</v>
          </cell>
          <cell r="C190" t="str">
            <v>Operations</v>
          </cell>
        </row>
        <row r="191">
          <cell r="A191" t="str">
            <v>Sewage Pump - Matai Road</v>
          </cell>
          <cell r="C191" t="str">
            <v>Operations</v>
          </cell>
        </row>
        <row r="192">
          <cell r="A192" t="str">
            <v>Sewage Pump - 23 Dell Road</v>
          </cell>
          <cell r="C192" t="str">
            <v>Operations</v>
          </cell>
        </row>
        <row r="193">
          <cell r="A193" t="str">
            <v>Sewage Pump - Clunie Avenue (615)</v>
          </cell>
          <cell r="C193" t="str">
            <v>Operations</v>
          </cell>
        </row>
        <row r="194">
          <cell r="A194" t="str">
            <v>Sewage Pump - Poplar Avenue</v>
          </cell>
          <cell r="C194" t="str">
            <v>Operations</v>
          </cell>
        </row>
        <row r="195">
          <cell r="A195" t="str">
            <v>North End, The Esplanade - Sewer Pump</v>
          </cell>
          <cell r="C195" t="str">
            <v>Operations</v>
          </cell>
        </row>
        <row r="196">
          <cell r="A196" t="str">
            <v>Sewage Pump - The Esplanade</v>
          </cell>
          <cell r="C196" t="str">
            <v>Operations</v>
          </cell>
        </row>
        <row r="197">
          <cell r="A197" t="str">
            <v>Sewage Pump - 3 Kaiuni Road</v>
          </cell>
          <cell r="C197" t="str">
            <v>Operations</v>
          </cell>
        </row>
        <row r="198">
          <cell r="A198" t="str">
            <v>Sewage Pump - Tennis Court Road</v>
          </cell>
          <cell r="C198" t="str">
            <v>Operations</v>
          </cell>
        </row>
        <row r="199">
          <cell r="A199" t="str">
            <v>Sewage Pump - 4 Rainbow Court</v>
          </cell>
          <cell r="C199" t="str">
            <v>Operations</v>
          </cell>
        </row>
        <row r="200">
          <cell r="A200" t="str">
            <v>Sewage Pump - 31 Jeep Road</v>
          </cell>
          <cell r="C200" t="str">
            <v>Operations</v>
          </cell>
        </row>
        <row r="201">
          <cell r="A201" t="str">
            <v>Sewage Pump - Esplanade</v>
          </cell>
          <cell r="C201" t="str">
            <v>Operations</v>
          </cell>
        </row>
        <row r="202">
          <cell r="A202" t="str">
            <v>Sewage Pump - Ratanui Road</v>
          </cell>
          <cell r="C202" t="str">
            <v>Operations</v>
          </cell>
        </row>
        <row r="203">
          <cell r="A203" t="str">
            <v>Sewage Pump - Otaihanga Domain</v>
          </cell>
          <cell r="C203" t="str">
            <v>Operations</v>
          </cell>
        </row>
        <row r="204">
          <cell r="A204" t="str">
            <v>Sewage Pump - Makora Road</v>
          </cell>
          <cell r="C204" t="str">
            <v>Operations</v>
          </cell>
        </row>
        <row r="205">
          <cell r="A205" t="str">
            <v>Sewage Pump - Hollis Road</v>
          </cell>
          <cell r="C205" t="str">
            <v>Operations</v>
          </cell>
        </row>
        <row r="206">
          <cell r="A206" t="str">
            <v>Sewage Pump - Mazengarb Road (172)</v>
          </cell>
          <cell r="C206" t="str">
            <v>Operations</v>
          </cell>
        </row>
        <row r="207">
          <cell r="A207" t="str">
            <v>89 Rutherford Drive</v>
          </cell>
          <cell r="C207" t="str">
            <v>Operations</v>
          </cell>
        </row>
        <row r="208">
          <cell r="A208" t="str">
            <v>Bore Pump - Otaihanaga Domain</v>
          </cell>
          <cell r="C208" t="str">
            <v>Water and Waste Water Treatment</v>
          </cell>
        </row>
        <row r="209">
          <cell r="A209" t="str">
            <v>Sewage Pump - Off Grey Avenue - Sunburst Crt</v>
          </cell>
          <cell r="C209" t="str">
            <v>Operations</v>
          </cell>
        </row>
        <row r="210">
          <cell r="A210" t="str">
            <v>Sewage Pump - Waione Subdivision</v>
          </cell>
          <cell r="C210" t="str">
            <v>Operations</v>
          </cell>
        </row>
        <row r="211">
          <cell r="A211" t="str">
            <v>Sewage Pump - Landgale Avenue South</v>
          </cell>
          <cell r="C211" t="str">
            <v>Operations</v>
          </cell>
        </row>
        <row r="212">
          <cell r="A212" t="str">
            <v>Sewage Pump - Langdale Ave (0E1)</v>
          </cell>
          <cell r="C212" t="str">
            <v>Operations</v>
          </cell>
        </row>
        <row r="213">
          <cell r="A213" t="str">
            <v>Sewage Pump - Clunie Avenue (16E)</v>
          </cell>
          <cell r="C213" t="str">
            <v>Operations</v>
          </cell>
        </row>
        <row r="214">
          <cell r="A214" t="str">
            <v>Sewage Pump - Cedar Drive</v>
          </cell>
          <cell r="C214" t="str">
            <v>Operations</v>
          </cell>
        </row>
        <row r="215">
          <cell r="A215" t="str">
            <v>Sewage Pump - Dell Road</v>
          </cell>
          <cell r="C215" t="str">
            <v>Operations</v>
          </cell>
        </row>
        <row r="216">
          <cell r="A216" t="str">
            <v>Sewage Pump - Martin Road (E35)</v>
          </cell>
          <cell r="C216" t="str">
            <v>Operations</v>
          </cell>
        </row>
        <row r="217">
          <cell r="A217" t="str">
            <v>Water Tank - 15 Trig Hill Terrace</v>
          </cell>
          <cell r="C217" t="str">
            <v>Water and Waste Water Treatment</v>
          </cell>
        </row>
        <row r="218">
          <cell r="A218" t="str">
            <v>Mathews Park</v>
          </cell>
          <cell r="C218" t="str">
            <v>Leisure and Open Space</v>
          </cell>
        </row>
        <row r="219">
          <cell r="A219" t="str">
            <v>Sewage Pump - Milne Drive (26D)</v>
          </cell>
          <cell r="C219" t="str">
            <v>Operations</v>
          </cell>
        </row>
        <row r="220">
          <cell r="A220" t="str">
            <v>Sewage Pump - MIlne Drive (E28)</v>
          </cell>
          <cell r="C220" t="str">
            <v>Operations</v>
          </cell>
        </row>
        <row r="221">
          <cell r="A221" t="str">
            <v>Sewage Pump - College Drive</v>
          </cell>
          <cell r="C221" t="str">
            <v>Operations</v>
          </cell>
        </row>
        <row r="222">
          <cell r="A222" t="str">
            <v>Sewage Pump - Kotuku Park</v>
          </cell>
          <cell r="C222" t="str">
            <v>Operations</v>
          </cell>
        </row>
        <row r="223">
          <cell r="A223" t="str">
            <v>Water Flow Meter Cabinet - Main Rd/Hemi</v>
          </cell>
          <cell r="C223" t="str">
            <v>Water and Waste Water Treatment</v>
          </cell>
        </row>
        <row r="224">
          <cell r="A224" t="str">
            <v>Water Flow Meter Cabinet - 480 Te Moana</v>
          </cell>
          <cell r="C224" t="str">
            <v>Water and Waste Water Treatment</v>
          </cell>
        </row>
        <row r="225">
          <cell r="A225" t="str">
            <v>Streetlighting</v>
          </cell>
          <cell r="C225" t="str">
            <v>Access and Transport</v>
          </cell>
        </row>
        <row r="226">
          <cell r="A226" t="str">
            <v>Raumati Pool - Marine Gardens</v>
          </cell>
          <cell r="C226" t="str">
            <v>Aquatics</v>
          </cell>
        </row>
        <row r="227">
          <cell r="A227" t="str">
            <v>Water Treatment Plant - Elizabeth St</v>
          </cell>
          <cell r="C227" t="str">
            <v>Water and Waste Water Treatment</v>
          </cell>
        </row>
        <row r="228">
          <cell r="A228" t="str">
            <v>BBQ Area Marine Pde Otaki</v>
          </cell>
          <cell r="C228" t="str">
            <v>Leisure and Open Space</v>
          </cell>
        </row>
        <row r="229">
          <cell r="A229" t="str">
            <v>Beach Race Day - Mclean Park</v>
          </cell>
          <cell r="C229" t="str">
            <v>Leisure and Open Space</v>
          </cell>
        </row>
        <row r="230">
          <cell r="A230" t="str">
            <v>San Priamo Place</v>
          </cell>
          <cell r="C230" t="str">
            <v>Operations</v>
          </cell>
        </row>
        <row r="231">
          <cell r="A231" t="str">
            <v>Lorna Irene Drive - Raumati</v>
          </cell>
          <cell r="C231" t="str">
            <v>Operations</v>
          </cell>
        </row>
        <row r="232">
          <cell r="A232" t="str">
            <v>Public Toilet,  McLean Park, Marine Parade</v>
          </cell>
          <cell r="C232" t="str">
            <v>Property</v>
          </cell>
        </row>
        <row r="233">
          <cell r="A233" t="str">
            <v>Public Toilet, Raumati Beach</v>
          </cell>
          <cell r="C233" t="str">
            <v>Property</v>
          </cell>
        </row>
        <row r="234">
          <cell r="A234" t="str">
            <v>Marine Parade - Security Light on Surf Club Bldg</v>
          </cell>
          <cell r="C234" t="str">
            <v>Leisure and Open Space</v>
          </cell>
        </row>
        <row r="235">
          <cell r="A235" t="str">
            <v>Weggery Drive East, Waikanae</v>
          </cell>
          <cell r="C235" t="str">
            <v>Operations</v>
          </cell>
        </row>
        <row r="236">
          <cell r="A236" t="str">
            <v>Streetlights Railway Car Park - Tilley Rd, Paek</v>
          </cell>
          <cell r="C236" t="str">
            <v>Access and Transport</v>
          </cell>
        </row>
        <row r="237">
          <cell r="A237" t="str">
            <v>St Light for Skateboard Park, Waik Park, Park Ave (closed)</v>
          </cell>
          <cell r="C237" t="str">
            <v>Leisure and Open Space</v>
          </cell>
        </row>
        <row r="238">
          <cell r="A238" t="str">
            <v>Paraparaumu Library - Rimu Road</v>
          </cell>
          <cell r="C238" t="str">
            <v>Property</v>
          </cell>
        </row>
        <row r="239">
          <cell r="A239" t="str">
            <v>Soccer Grounds, Scaife Drive</v>
          </cell>
          <cell r="C239" t="str">
            <v>Leisure and Open Space</v>
          </cell>
        </row>
        <row r="240">
          <cell r="A240" t="str">
            <v>Public Toilets, 9 Kapiti Road</v>
          </cell>
          <cell r="C240" t="str">
            <v>Property</v>
          </cell>
        </row>
        <row r="241">
          <cell r="A241" t="str">
            <v>Sewer Pump - Regent Drive (806)</v>
          </cell>
          <cell r="C241" t="str">
            <v>Operations</v>
          </cell>
        </row>
        <row r="242">
          <cell r="A242" t="str">
            <v>Sewer Pump -Awatea Road</v>
          </cell>
          <cell r="C242" t="str">
            <v>Operations</v>
          </cell>
        </row>
        <row r="243">
          <cell r="A243" t="str">
            <v>County Road - Pump Shed</v>
          </cell>
          <cell r="C243" t="str">
            <v>Operations</v>
          </cell>
        </row>
        <row r="244">
          <cell r="A244" t="str">
            <v>Stormwater Pump, Ihakara St, Prm</v>
          </cell>
          <cell r="C244" t="str">
            <v>Operations</v>
          </cell>
        </row>
        <row r="245">
          <cell r="A245" t="str">
            <v>Sewer Pump - Meadow Court</v>
          </cell>
          <cell r="C245" t="str">
            <v>Operations</v>
          </cell>
        </row>
        <row r="246">
          <cell r="A246" t="str">
            <v>K4 Bore Pump - Ngarara Rd</v>
          </cell>
          <cell r="C246" t="str">
            <v>Water and Waste Water Treatment</v>
          </cell>
        </row>
        <row r="247">
          <cell r="A247" t="str">
            <v>K5 Bore Pump - Ngarara Rd</v>
          </cell>
          <cell r="C247" t="str">
            <v>Water and Waste Water Treatment</v>
          </cell>
        </row>
        <row r="248">
          <cell r="A248" t="str">
            <v>K6 Bore Pump - Ngarara Rd</v>
          </cell>
          <cell r="C248" t="str">
            <v>Water and Waste Water Treatment</v>
          </cell>
        </row>
        <row r="249">
          <cell r="A249" t="str">
            <v>KB4 Bore Pump - Park Avenue, Waikanae</v>
          </cell>
          <cell r="C249" t="str">
            <v>Water and Waste Water Treatment</v>
          </cell>
        </row>
        <row r="250">
          <cell r="A250" t="str">
            <v>K10 Bore Pump opposite 134 Te Moana Rd</v>
          </cell>
          <cell r="C250" t="str">
            <v>Water and Waste Water Treatment</v>
          </cell>
        </row>
        <row r="251">
          <cell r="A251" t="str">
            <v>Bore Pump K13 Huiawa St</v>
          </cell>
          <cell r="C251" t="str">
            <v>Water and Waste Water Treatment</v>
          </cell>
        </row>
        <row r="252">
          <cell r="A252" t="str">
            <v>Unmetered Monitoring Bore - Major Durie Drive</v>
          </cell>
          <cell r="C252" t="str">
            <v>Water and Waste Water Treatment</v>
          </cell>
        </row>
        <row r="253">
          <cell r="A253" t="str">
            <v>Unmetered Monitoring Bore - 5 Taiata St</v>
          </cell>
          <cell r="C253" t="str">
            <v>Water and Waste Water Treatment</v>
          </cell>
        </row>
        <row r="254">
          <cell r="A254" t="str">
            <v>Waterstone Ave - Sewer Pump</v>
          </cell>
          <cell r="C254" t="str">
            <v>Operations</v>
          </cell>
        </row>
        <row r="255">
          <cell r="A255" t="str">
            <v>Country Ridge Close - Water Bores Panorama Dr</v>
          </cell>
          <cell r="C255" t="str">
            <v>Operations</v>
          </cell>
        </row>
        <row r="256">
          <cell r="A256" t="str">
            <v>16 Waterstone Ave, Paraparaumu</v>
          </cell>
          <cell r="C256" t="str">
            <v>Leisure and Open Space</v>
          </cell>
        </row>
        <row r="257">
          <cell r="A257" t="str">
            <v>Reserve Playground Donovan Rd</v>
          </cell>
          <cell r="C257" t="str">
            <v>Leisure and Open Space</v>
          </cell>
        </row>
        <row r="258">
          <cell r="A258" t="str">
            <v>Street Light Controller, Kapiti Road</v>
          </cell>
          <cell r="C258" t="str">
            <v>Access and Transport</v>
          </cell>
        </row>
        <row r="259">
          <cell r="A259" t="str">
            <v>Sewer Pump Stn - Trusham Court</v>
          </cell>
          <cell r="C259" t="str">
            <v>Operations</v>
          </cell>
        </row>
        <row r="260">
          <cell r="A260" t="str">
            <v>State Building, Rimu Road</v>
          </cell>
          <cell r="C260" t="str">
            <v>Property</v>
          </cell>
        </row>
        <row r="261">
          <cell r="A261" t="str">
            <v>Unmetered Radio Equipment 50 Rutherford Dr, Waik</v>
          </cell>
          <cell r="C261" t="str">
            <v>Water and Waste Water Treatment</v>
          </cell>
        </row>
        <row r="262">
          <cell r="A262" t="str">
            <v>Cabinet 4 Water Mains, Otaihanga Road</v>
          </cell>
          <cell r="C262" t="str">
            <v>Water and Waste Water Treatment</v>
          </cell>
        </row>
        <row r="263">
          <cell r="A263" t="str">
            <v>Mazengard Reserve Building Scaife Dr</v>
          </cell>
          <cell r="C263" t="str">
            <v>Leisure and Open Space</v>
          </cell>
        </row>
        <row r="264">
          <cell r="A264" t="str">
            <v>208 Tutere St Waikanae</v>
          </cell>
          <cell r="C264" t="str">
            <v>Property</v>
          </cell>
        </row>
        <row r="265">
          <cell r="A265" t="str">
            <v>EOC Building</v>
          </cell>
          <cell r="C265" t="str">
            <v>Property</v>
          </cell>
        </row>
        <row r="266">
          <cell r="A266" t="str">
            <v>Toilet Rosetta &amp; Raumati Rds</v>
          </cell>
          <cell r="C266" t="str">
            <v>Property</v>
          </cell>
        </row>
        <row r="267">
          <cell r="A267" t="str">
            <v>Pump Campbell Pk The Parade</v>
          </cell>
          <cell r="C267" t="str">
            <v>Leisure and Open Space</v>
          </cell>
        </row>
        <row r="268">
          <cell r="A268" t="str">
            <v>Toilet Block 58 SH1</v>
          </cell>
          <cell r="C268" t="str">
            <v>Property</v>
          </cell>
        </row>
        <row r="269">
          <cell r="A269" t="str">
            <v>Toilet Block , Park, Tasman Rd</v>
          </cell>
          <cell r="C269" t="str">
            <v>Leisure and Open Space</v>
          </cell>
        </row>
        <row r="270">
          <cell r="A270" t="str">
            <v>Sewage Pump Ferndale Subdivision</v>
          </cell>
          <cell r="C270" t="str">
            <v>Operations</v>
          </cell>
        </row>
        <row r="271">
          <cell r="A271" t="str">
            <v>Sewage Pump Ferndale Subdivision (Mercury)</v>
          </cell>
          <cell r="C271" t="str">
            <v>Operations</v>
          </cell>
        </row>
        <row r="272">
          <cell r="A272" t="str">
            <v>Exeloo Kaitawa Cres</v>
          </cell>
          <cell r="C272" t="str">
            <v>Leisure and Open Space</v>
          </cell>
        </row>
        <row r="273">
          <cell r="A273" t="str">
            <v>Super Loo Percival Road</v>
          </cell>
          <cell r="C273" t="str">
            <v>Property</v>
          </cell>
        </row>
        <row r="274">
          <cell r="A274" t="str">
            <v>169 Rimu Rd - Maple Building</v>
          </cell>
          <cell r="C274" t="str">
            <v>Property</v>
          </cell>
        </row>
        <row r="275">
          <cell r="A275" t="str">
            <v>Stormwater Pump, Rahana Way, Waikanae</v>
          </cell>
          <cell r="C275" t="str">
            <v>Operations</v>
          </cell>
        </row>
        <row r="276">
          <cell r="A276" t="str">
            <v>Traffic lights Kapiti &amp; Rimu Rds</v>
          </cell>
          <cell r="C276" t="str">
            <v>Access and Transport</v>
          </cell>
        </row>
        <row r="277">
          <cell r="A277" t="str">
            <v>Pump Station San Priamo Place</v>
          </cell>
          <cell r="C277" t="str">
            <v>Operations</v>
          </cell>
        </row>
        <row r="278">
          <cell r="A278" t="str">
            <v>Storm Water Pump Matatua Rd</v>
          </cell>
          <cell r="C278" t="str">
            <v>Operations</v>
          </cell>
        </row>
        <row r="279">
          <cell r="A279" t="str">
            <v>Toilets Mill Rd, Otaki</v>
          </cell>
          <cell r="C279" t="str">
            <v>Property</v>
          </cell>
        </row>
        <row r="280">
          <cell r="A280" t="str">
            <v>Street Light Controller, Regent Dr</v>
          </cell>
          <cell r="C280" t="str">
            <v>Access and Transport</v>
          </cell>
        </row>
        <row r="281">
          <cell r="A281" t="str">
            <v>Water Monitoring Site,1 Te Miti Street</v>
          </cell>
          <cell r="C281" t="str">
            <v>Water and Waste Water Treatment</v>
          </cell>
        </row>
        <row r="282">
          <cell r="A282" t="str">
            <v>Automated Weir, Tutere St, Waikanae Beach</v>
          </cell>
          <cell r="C282" t="str">
            <v>Leisure and Open Space</v>
          </cell>
        </row>
        <row r="283">
          <cell r="A283" t="str">
            <v>Civic Building, 175A Rimu Rd, Paraparaumu</v>
          </cell>
          <cell r="C283" t="str">
            <v>Property</v>
          </cell>
        </row>
        <row r="284">
          <cell r="A284" t="str">
            <v>WP, Marine Gardens Park, Garden Rd, Raumati Beach</v>
          </cell>
          <cell r="C284" t="str">
            <v>Leisure and Open Space</v>
          </cell>
        </row>
        <row r="285">
          <cell r="A285" t="str">
            <v>Domain Park Tennis Court Lights, Otaki</v>
          </cell>
          <cell r="C285" t="str">
            <v>Leisure and Open Space</v>
          </cell>
        </row>
        <row r="286">
          <cell r="A286" t="str">
            <v>Coastlands Aquatic Centre electricity</v>
          </cell>
          <cell r="C286" t="str">
            <v>Aquatics</v>
          </cell>
        </row>
        <row r="287">
          <cell r="A287" t="str">
            <v>TRAFFIC LIGHTS CNR,KAPITI ROAD AND LARCH GROVE,PARAPARAUMU</v>
          </cell>
          <cell r="C287" t="str">
            <v>Access and Transport</v>
          </cell>
        </row>
        <row r="288">
          <cell r="A288" t="str">
            <v>Cnr Miro St &amp; Ake Ake Pl</v>
          </cell>
          <cell r="C288" t="str">
            <v>Property</v>
          </cell>
        </row>
        <row r="289">
          <cell r="A289" t="str">
            <v>2 Ake Ake Place</v>
          </cell>
          <cell r="C289" t="str">
            <v>Property</v>
          </cell>
        </row>
        <row r="290">
          <cell r="A290" t="str">
            <v>MILNE DRIVE LIGHTS,KAPITI ROAD,PARAPARAUMU BEACH</v>
          </cell>
          <cell r="C290" t="str">
            <v>Access and Transport</v>
          </cell>
        </row>
        <row r="291">
          <cell r="A291" t="str">
            <v>Road Side Cabinet Adjacent 156, Greenhill boundary</v>
          </cell>
          <cell r="C291" t="str">
            <v>Water and Waste Water Treatment</v>
          </cell>
        </row>
        <row r="292">
          <cell r="A292" t="str">
            <v>ROAD SIDE CABINET,130M FROM SH1,GREENHILL ROAD S</v>
          </cell>
          <cell r="C292" t="str">
            <v>Water and Waste Water Treatment</v>
          </cell>
        </row>
        <row r="293">
          <cell r="A293" t="str">
            <v>Road Side Cabient, 1.4M KM from SH1</v>
          </cell>
          <cell r="C293" t="str">
            <v>Water and Waste Water Treatment</v>
          </cell>
        </row>
        <row r="294">
          <cell r="A294" t="str">
            <v>Road Side Cabinet Adjacent,16 Atua St Boundary Fence,Hodgkins Road</v>
          </cell>
          <cell r="C294" t="str">
            <v>Water and Waste Water Treatment</v>
          </cell>
        </row>
        <row r="295">
          <cell r="A295" t="str">
            <v>Road Side Cabinet Tamati Pl</v>
          </cell>
          <cell r="C295" t="str">
            <v>Water and Waste Water Treatment</v>
          </cell>
        </row>
        <row r="296">
          <cell r="A296" t="str">
            <v>Road Side Cabinet,Adjacent Motuiti Reserve,Ngaio Road,Waikanae</v>
          </cell>
          <cell r="C296" t="str">
            <v>Water and Waste Water Treatment</v>
          </cell>
        </row>
        <row r="297">
          <cell r="A297" t="str">
            <v>Road Side Cabinet, Ngarara Road, Waikanae</v>
          </cell>
          <cell r="C297" t="str">
            <v>Water and Waste Water Treatment</v>
          </cell>
        </row>
        <row r="298">
          <cell r="A298" t="str">
            <v>Road Side Cabinet, Nimmo Ave West</v>
          </cell>
          <cell r="C298" t="str">
            <v>Water and Waste Water Treatment</v>
          </cell>
        </row>
        <row r="299">
          <cell r="A299" t="str">
            <v>ANZ MEMORIAL GATES,CORNER AMOHIA ST AND TUTANEKAI STREET,PARAPARAUMU</v>
          </cell>
          <cell r="C299" t="str">
            <v>Leisure and Open Space</v>
          </cell>
        </row>
        <row r="300">
          <cell r="A300" t="str">
            <v>KB7 Borefield, Smithfield Road</v>
          </cell>
          <cell r="C300" t="str">
            <v>Water and Waste Water Treatment</v>
          </cell>
        </row>
        <row r="301">
          <cell r="A301" t="str">
            <v>K12 Borefield, Smithfield Rd</v>
          </cell>
          <cell r="C301" t="str">
            <v>Water and Waste Water Treatment</v>
          </cell>
        </row>
        <row r="302">
          <cell r="A302" t="str">
            <v>N2 Borefield, Ngarara Rd</v>
          </cell>
          <cell r="C302" t="str">
            <v>Water and Waste Water Treatment</v>
          </cell>
        </row>
        <row r="303">
          <cell r="A303" t="str">
            <v>Pump, 72 Moana Street, Otaki Beach</v>
          </cell>
          <cell r="C303" t="str">
            <v>Operations</v>
          </cell>
        </row>
        <row r="304">
          <cell r="A304" t="str">
            <v>Kiosk at McLean Park,Marine Parade,Paraparaumu</v>
          </cell>
          <cell r="C304" t="str">
            <v>Leisure and Open Space</v>
          </cell>
        </row>
        <row r="305">
          <cell r="A305" t="str">
            <v>SEWAGE PUMP OPP 110,LEINSTER AVENUE</v>
          </cell>
          <cell r="C305" t="str">
            <v>Operations</v>
          </cell>
        </row>
        <row r="306">
          <cell r="A306" t="str">
            <v>Irrigation pump - Otaraua Park</v>
          </cell>
          <cell r="C306" t="str">
            <v>Leisure and Open Space</v>
          </cell>
        </row>
        <row r="307">
          <cell r="A307" t="str">
            <v>Council i-Site on Rimu Rd</v>
          </cell>
          <cell r="C307" t="str">
            <v>Property</v>
          </cell>
        </row>
        <row r="308">
          <cell r="A308" t="str">
            <v>Otaki Beach Stormwater Pump</v>
          </cell>
          <cell r="C308" t="str">
            <v>Operations</v>
          </cell>
        </row>
        <row r="309">
          <cell r="A309" t="str">
            <v>Aquatic Centre, 55 Kapiti Rd</v>
          </cell>
          <cell r="C309" t="str">
            <v>Aquatics</v>
          </cell>
        </row>
        <row r="310">
          <cell r="A310" t="str">
            <v>Council Depot (Diesel)</v>
          </cell>
          <cell r="C310" t="str">
            <v>Operations</v>
          </cell>
        </row>
        <row r="311">
          <cell r="A311" t="str">
            <v>Domestic Air Travel 01307007</v>
          </cell>
          <cell r="C311" t="str">
            <v>General Council</v>
          </cell>
        </row>
        <row r="312">
          <cell r="A312" t="str">
            <v>Domestic Air Travel 1395R096</v>
          </cell>
          <cell r="C312" t="str">
            <v>General Council</v>
          </cell>
        </row>
        <row r="313">
          <cell r="A313" t="str">
            <v>Domestic Air Travel 17107007</v>
          </cell>
          <cell r="C313" t="str">
            <v>General Council</v>
          </cell>
        </row>
        <row r="314">
          <cell r="A314" t="str">
            <v>Domestic Air Travel 272965</v>
          </cell>
          <cell r="C314" t="str">
            <v>General Council</v>
          </cell>
        </row>
        <row r="315">
          <cell r="A315" t="str">
            <v>Domestic Air Travel 274218</v>
          </cell>
          <cell r="C315" t="str">
            <v>General Council</v>
          </cell>
        </row>
        <row r="316">
          <cell r="A316" t="str">
            <v>Domestic Air Travel 274551</v>
          </cell>
          <cell r="C316" t="str">
            <v>General Council</v>
          </cell>
        </row>
        <row r="317">
          <cell r="A317" t="str">
            <v>Domestic Air Travel 274722</v>
          </cell>
          <cell r="C317" t="str">
            <v>General Council</v>
          </cell>
        </row>
        <row r="318">
          <cell r="A318" t="str">
            <v>Domestic Air Travel 274729</v>
          </cell>
          <cell r="C318" t="str">
            <v>General Council</v>
          </cell>
        </row>
        <row r="319">
          <cell r="A319" t="str">
            <v>Domestic Air Travel 275099</v>
          </cell>
          <cell r="C319" t="str">
            <v>General Council</v>
          </cell>
        </row>
        <row r="320">
          <cell r="A320" t="str">
            <v>Domestic Air Travel 275178</v>
          </cell>
          <cell r="C320" t="str">
            <v>General Council</v>
          </cell>
        </row>
        <row r="321">
          <cell r="A321" t="str">
            <v>Domestic Air Travel 275518</v>
          </cell>
          <cell r="C321" t="str">
            <v>General Council</v>
          </cell>
        </row>
        <row r="322">
          <cell r="A322" t="str">
            <v>Domestic Air Travel 275694</v>
          </cell>
          <cell r="C322" t="str">
            <v>General Council</v>
          </cell>
        </row>
        <row r="323">
          <cell r="A323" t="str">
            <v>Domestic Air Travel 276770</v>
          </cell>
          <cell r="C323" t="str">
            <v>General Council</v>
          </cell>
        </row>
        <row r="324">
          <cell r="A324" t="str">
            <v>Domestic Air Travel 276777</v>
          </cell>
          <cell r="C324" t="str">
            <v>General Council</v>
          </cell>
        </row>
        <row r="325">
          <cell r="A325" t="str">
            <v>Domestic Air Travel 277061</v>
          </cell>
          <cell r="C325" t="str">
            <v>General Council</v>
          </cell>
        </row>
        <row r="326">
          <cell r="A326" t="str">
            <v>Domestic Air Travel 277111</v>
          </cell>
          <cell r="C326" t="str">
            <v>General Council</v>
          </cell>
        </row>
        <row r="327">
          <cell r="A327" t="str">
            <v>Domestic Air Travel XXX</v>
          </cell>
          <cell r="C327" t="str">
            <v>General Council</v>
          </cell>
        </row>
        <row r="328">
          <cell r="A328" t="str">
            <v>7006489113274019 Diesel</v>
          </cell>
          <cell r="C328" t="str">
            <v>Operations</v>
          </cell>
        </row>
        <row r="329">
          <cell r="A329" t="str">
            <v>7006489113274019 Petrol (91)</v>
          </cell>
          <cell r="C329" t="str">
            <v>Operations</v>
          </cell>
        </row>
        <row r="330">
          <cell r="A330" t="str">
            <v>7006489113274019 Petrol (96)</v>
          </cell>
          <cell r="C330" t="str">
            <v>Operations</v>
          </cell>
        </row>
        <row r="331">
          <cell r="A331" t="str">
            <v>7006489113843011 Diesel</v>
          </cell>
          <cell r="C331" t="str">
            <v>Operations</v>
          </cell>
        </row>
        <row r="332">
          <cell r="A332" t="str">
            <v>7006489113843011 Petrol (91)</v>
          </cell>
          <cell r="C332" t="str">
            <v>Operations</v>
          </cell>
        </row>
        <row r="333">
          <cell r="A333" t="str">
            <v>7006489113843011 Petrol (96)</v>
          </cell>
          <cell r="C333" t="str">
            <v>Operations</v>
          </cell>
        </row>
        <row r="334">
          <cell r="A334" t="str">
            <v>7006489114785019 Diesel</v>
          </cell>
          <cell r="C334" t="str">
            <v>Operations</v>
          </cell>
        </row>
        <row r="335">
          <cell r="A335" t="str">
            <v>7006489114785019 Petrol (91)</v>
          </cell>
          <cell r="C335" t="str">
            <v>Operations</v>
          </cell>
        </row>
        <row r="336">
          <cell r="A336" t="str">
            <v>7006489114785019 Petrol (96)</v>
          </cell>
          <cell r="C336" t="str">
            <v>Operations</v>
          </cell>
        </row>
        <row r="337">
          <cell r="A337" t="str">
            <v>Air Travel</v>
          </cell>
          <cell r="C337" t="str">
            <v>General Council</v>
          </cell>
        </row>
        <row r="338">
          <cell r="A338" t="str">
            <v>Mobil Diesel</v>
          </cell>
          <cell r="C338" t="str">
            <v>Operations</v>
          </cell>
        </row>
        <row r="339">
          <cell r="A339" t="str">
            <v>Mobil LPG</v>
          </cell>
          <cell r="C339" t="str">
            <v>Operations</v>
          </cell>
        </row>
        <row r="340">
          <cell r="A340" t="str">
            <v>Mobil Petrol (91)</v>
          </cell>
          <cell r="C340" t="str">
            <v>Operations</v>
          </cell>
        </row>
        <row r="341">
          <cell r="A341" t="str">
            <v>Mobil Petrol (96)</v>
          </cell>
          <cell r="C341" t="str">
            <v>Operations</v>
          </cell>
        </row>
        <row r="342">
          <cell r="A342" t="str">
            <v>Uncategorised Fuel - Diesel</v>
          </cell>
          <cell r="C342" t="str">
            <v>Operations</v>
          </cell>
        </row>
        <row r="343">
          <cell r="A343" t="str">
            <v>Uncategorised Fuel - Petrol - Unleaded 91</v>
          </cell>
          <cell r="C343" t="str">
            <v>Operations</v>
          </cell>
        </row>
        <row r="344">
          <cell r="A344" t="str">
            <v>Uncategorised Fuel - Petrol - Unleaded 96</v>
          </cell>
          <cell r="C344" t="str">
            <v>Operations</v>
          </cell>
        </row>
        <row r="345">
          <cell r="A345" t="str">
            <v>Treatment Plant (Diesel)(Closed)</v>
          </cell>
          <cell r="C345" t="str">
            <v>Water and Waste Water Treatment</v>
          </cell>
        </row>
        <row r="346">
          <cell r="A346" t="str">
            <v>Treatment Plant (Pellets)</v>
          </cell>
          <cell r="C346" t="str">
            <v>Water and Waste Water Treatment</v>
          </cell>
        </row>
        <row r="347">
          <cell r="A347" t="str">
            <v>7006480051683015 - Ultimate</v>
          </cell>
          <cell r="C347" t="str">
            <v>Operations</v>
          </cell>
        </row>
        <row r="348">
          <cell r="A348" t="str">
            <v>7006480051683015 - Ultimate Diesel</v>
          </cell>
          <cell r="C348" t="str">
            <v>Operations</v>
          </cell>
        </row>
        <row r="349">
          <cell r="A349" t="str">
            <v>7006480051683015 - Unleaded</v>
          </cell>
          <cell r="C349" t="str">
            <v>Operations</v>
          </cell>
        </row>
        <row r="350">
          <cell r="A350" t="str">
            <v>7006480069884014 - Add-Ons</v>
          </cell>
          <cell r="C350" t="str">
            <v>Operations</v>
          </cell>
        </row>
        <row r="351">
          <cell r="A351" t="str">
            <v>7006480069884014 - Unleaded</v>
          </cell>
          <cell r="C351" t="str">
            <v>Operations</v>
          </cell>
        </row>
        <row r="352">
          <cell r="A352" t="str">
            <v>7006480196576018 - Unleaded</v>
          </cell>
          <cell r="C352" t="str">
            <v>Operations</v>
          </cell>
        </row>
        <row r="353">
          <cell r="A353" t="str">
            <v>7006480891088015 - Add-Ons</v>
          </cell>
          <cell r="C353" t="str">
            <v>Operations</v>
          </cell>
        </row>
        <row r="354">
          <cell r="A354" t="str">
            <v>7006480891088015 - Premium Unleaded</v>
          </cell>
          <cell r="C354" t="str">
            <v>Operations</v>
          </cell>
        </row>
        <row r="355">
          <cell r="A355" t="str">
            <v>7006480891088015 - Unleaded</v>
          </cell>
          <cell r="C355" t="str">
            <v>Operations</v>
          </cell>
        </row>
        <row r="356">
          <cell r="A356" t="str">
            <v>7006481346709018 - Add-Ons</v>
          </cell>
          <cell r="C356" t="str">
            <v>Operations</v>
          </cell>
        </row>
        <row r="357">
          <cell r="A357" t="str">
            <v>7006481346709018 - Ultimate Diesel</v>
          </cell>
          <cell r="C357" t="str">
            <v>Operations</v>
          </cell>
        </row>
        <row r="358">
          <cell r="A358" t="str">
            <v>7006481346709018 - Unleaded</v>
          </cell>
          <cell r="C358" t="str">
            <v>Operations</v>
          </cell>
        </row>
        <row r="359">
          <cell r="A359" t="str">
            <v>7006481937642023 - Unleaded</v>
          </cell>
          <cell r="C359" t="str">
            <v>Operations</v>
          </cell>
        </row>
        <row r="360">
          <cell r="A360" t="str">
            <v>7006482264072011 - Diesel</v>
          </cell>
          <cell r="C360" t="str">
            <v>Operations</v>
          </cell>
        </row>
        <row r="361">
          <cell r="A361" t="str">
            <v>7006482264072011 - Ultimate Diesel</v>
          </cell>
          <cell r="C361" t="str">
            <v>Operations</v>
          </cell>
        </row>
        <row r="362">
          <cell r="A362" t="str">
            <v>7006482264145014 - Diesel</v>
          </cell>
          <cell r="C362" t="str">
            <v>Operations</v>
          </cell>
        </row>
        <row r="363">
          <cell r="A363" t="str">
            <v>7006482264145014 - Ultimate Diesel</v>
          </cell>
          <cell r="C363" t="str">
            <v>Operations</v>
          </cell>
        </row>
        <row r="364">
          <cell r="A364" t="str">
            <v>7006482264927018 - Add-Ons</v>
          </cell>
          <cell r="C364" t="str">
            <v>Operations</v>
          </cell>
        </row>
        <row r="365">
          <cell r="A365" t="str">
            <v>7006482264927018 - Diesel</v>
          </cell>
          <cell r="C365" t="str">
            <v>Operations</v>
          </cell>
        </row>
        <row r="366">
          <cell r="A366" t="str">
            <v>7006482264927018 - Ultimate Diesel</v>
          </cell>
          <cell r="C366" t="str">
            <v>Operations</v>
          </cell>
        </row>
        <row r="367">
          <cell r="A367" t="str">
            <v>7006482264927018 - Unleaded</v>
          </cell>
          <cell r="C367" t="str">
            <v>Operations</v>
          </cell>
        </row>
        <row r="368">
          <cell r="A368" t="str">
            <v>7006483863816010 - Add-Ons</v>
          </cell>
          <cell r="C368" t="str">
            <v>Operations</v>
          </cell>
        </row>
        <row r="369">
          <cell r="A369" t="str">
            <v>7006483863816010 - Diesel</v>
          </cell>
          <cell r="C369" t="str">
            <v>Operations</v>
          </cell>
        </row>
        <row r="370">
          <cell r="A370" t="str">
            <v>7006483863816010 - Ultimate</v>
          </cell>
          <cell r="C370" t="str">
            <v>Operations</v>
          </cell>
        </row>
        <row r="371">
          <cell r="A371" t="str">
            <v>7006483863816010 - Ultimate Diesel</v>
          </cell>
          <cell r="C371" t="str">
            <v>Operations</v>
          </cell>
        </row>
        <row r="372">
          <cell r="A372" t="str">
            <v>7006483863816010 - Unleaded</v>
          </cell>
          <cell r="C372" t="str">
            <v>Operations</v>
          </cell>
        </row>
        <row r="373">
          <cell r="A373" t="str">
            <v>7006483864057016 - Add-Ons</v>
          </cell>
          <cell r="C373" t="str">
            <v>Operations</v>
          </cell>
        </row>
        <row r="374">
          <cell r="A374" t="str">
            <v>7006483864057016 - Diesel</v>
          </cell>
          <cell r="C374" t="str">
            <v>Operations</v>
          </cell>
        </row>
        <row r="375">
          <cell r="A375" t="str">
            <v>7006483864057016 - Ultimate Diesel</v>
          </cell>
          <cell r="C375" t="str">
            <v>Operations</v>
          </cell>
        </row>
        <row r="376">
          <cell r="A376" t="str">
            <v>7006483864057016 - Unleaded</v>
          </cell>
          <cell r="C376" t="str">
            <v>Operations</v>
          </cell>
        </row>
        <row r="377">
          <cell r="A377" t="str">
            <v>7006483864146019 - Add-Ons</v>
          </cell>
          <cell r="C377" t="str">
            <v>Operations</v>
          </cell>
        </row>
        <row r="378">
          <cell r="A378" t="str">
            <v>7006483864146019 - Diesel</v>
          </cell>
          <cell r="C378" t="str">
            <v>Operations</v>
          </cell>
        </row>
        <row r="379">
          <cell r="A379" t="str">
            <v>7006483864146019 - Ultimate Diesel</v>
          </cell>
          <cell r="C379" t="str">
            <v>Operations</v>
          </cell>
        </row>
        <row r="380">
          <cell r="A380" t="str">
            <v>7006483864146019 - Unleaded</v>
          </cell>
          <cell r="C380" t="str">
            <v>Operations</v>
          </cell>
        </row>
        <row r="381">
          <cell r="A381" t="str">
            <v>7006483864189017 - Add-Ons</v>
          </cell>
          <cell r="C381" t="str">
            <v>Operations</v>
          </cell>
        </row>
        <row r="382">
          <cell r="A382" t="str">
            <v>7006483864189017 - Diesel</v>
          </cell>
          <cell r="C382" t="str">
            <v>Operations</v>
          </cell>
        </row>
        <row r="383">
          <cell r="A383" t="str">
            <v>7006483864189017 - Ultimate Diesel</v>
          </cell>
          <cell r="C383" t="str">
            <v>Operations</v>
          </cell>
        </row>
        <row r="384">
          <cell r="A384" t="str">
            <v>7006483864189017 - Unleaded</v>
          </cell>
          <cell r="C384" t="str">
            <v>Operations</v>
          </cell>
        </row>
        <row r="385">
          <cell r="A385" t="str">
            <v>7006483871835010 - Add-Ons</v>
          </cell>
          <cell r="C385" t="str">
            <v>Operations</v>
          </cell>
        </row>
        <row r="386">
          <cell r="A386" t="str">
            <v>7006483871835010 - Unleaded</v>
          </cell>
          <cell r="C386" t="str">
            <v>Operations</v>
          </cell>
        </row>
        <row r="387">
          <cell r="A387" t="str">
            <v>7006484005023016 - Add-Ons</v>
          </cell>
          <cell r="C387" t="str">
            <v>Operations</v>
          </cell>
        </row>
        <row r="388">
          <cell r="A388" t="str">
            <v>7006484005023016 - Unleaded</v>
          </cell>
          <cell r="C388" t="str">
            <v>Operations</v>
          </cell>
        </row>
        <row r="389">
          <cell r="A389" t="str">
            <v>7006484014367012 - Add-Ons</v>
          </cell>
          <cell r="C389" t="str">
            <v>Operations</v>
          </cell>
        </row>
        <row r="390">
          <cell r="A390" t="str">
            <v>7006484014367012 - Diesel</v>
          </cell>
          <cell r="C390" t="str">
            <v>Operations</v>
          </cell>
        </row>
        <row r="391">
          <cell r="A391" t="str">
            <v>7006484014367012 - Ultimate Diesel</v>
          </cell>
          <cell r="C391" t="str">
            <v>Operations</v>
          </cell>
        </row>
        <row r="392">
          <cell r="A392" t="str">
            <v>7006489113061016 - Diesel</v>
          </cell>
          <cell r="C392" t="str">
            <v>Operations</v>
          </cell>
        </row>
        <row r="393">
          <cell r="A393" t="str">
            <v>7006489113061016 - Ultimate Diesel</v>
          </cell>
          <cell r="C393" t="str">
            <v>Operations</v>
          </cell>
        </row>
        <row r="394">
          <cell r="A394" t="str">
            <v>7006489113061016 - Unleaded</v>
          </cell>
          <cell r="C394" t="str">
            <v>Operations</v>
          </cell>
        </row>
        <row r="395">
          <cell r="A395" t="str">
            <v>7006489113134019 - Ultimate Diesel</v>
          </cell>
          <cell r="C395" t="str">
            <v>Operations</v>
          </cell>
        </row>
        <row r="396">
          <cell r="A396" t="str">
            <v>7006489113169017 - Diesel</v>
          </cell>
          <cell r="C396" t="str">
            <v>Operations</v>
          </cell>
        </row>
        <row r="397">
          <cell r="A397" t="str">
            <v>7006489113169017 - Ultimate Diesel</v>
          </cell>
          <cell r="C397" t="str">
            <v>Operations</v>
          </cell>
        </row>
        <row r="398">
          <cell r="A398" t="str">
            <v>7006489113177017 - Diesel</v>
          </cell>
          <cell r="C398" t="str">
            <v>Operations</v>
          </cell>
        </row>
        <row r="399">
          <cell r="A399" t="str">
            <v>7006489113177017 - Ultimate Diesel</v>
          </cell>
          <cell r="C399" t="str">
            <v>Operations</v>
          </cell>
        </row>
        <row r="400">
          <cell r="A400" t="str">
            <v>7006489113185017 - Add-Ons</v>
          </cell>
          <cell r="C400" t="str">
            <v>Operations</v>
          </cell>
        </row>
        <row r="401">
          <cell r="A401" t="str">
            <v>7006489113185017 - Diesel</v>
          </cell>
          <cell r="C401" t="str">
            <v>Operations</v>
          </cell>
        </row>
        <row r="402">
          <cell r="A402" t="str">
            <v>7006489113185017 - Ultimate Diesel</v>
          </cell>
          <cell r="C402" t="str">
            <v>Operations</v>
          </cell>
        </row>
        <row r="403">
          <cell r="A403" t="str">
            <v>7006489113266019 - Diesel</v>
          </cell>
          <cell r="C403" t="str">
            <v>Operations</v>
          </cell>
        </row>
        <row r="404">
          <cell r="A404" t="str">
            <v>7006489113266019 - Ultimate Diesel</v>
          </cell>
          <cell r="C404" t="str">
            <v>Operations</v>
          </cell>
        </row>
        <row r="405">
          <cell r="A405" t="str">
            <v>7006489113266019 - Unleaded</v>
          </cell>
          <cell r="C405" t="str">
            <v>Operations</v>
          </cell>
        </row>
        <row r="406">
          <cell r="A406" t="str">
            <v>7006489113274019 - Add-Ons</v>
          </cell>
          <cell r="C406" t="str">
            <v>Operations</v>
          </cell>
        </row>
        <row r="407">
          <cell r="A407" t="str">
            <v>7006489113274019 - Ultimate</v>
          </cell>
          <cell r="C407" t="str">
            <v>Operations</v>
          </cell>
        </row>
        <row r="408">
          <cell r="A408" t="str">
            <v>7006489113274019 - Ultimate Diesel</v>
          </cell>
          <cell r="C408" t="str">
            <v>Operations</v>
          </cell>
        </row>
        <row r="409">
          <cell r="A409" t="str">
            <v>7006489113274019 - Unleaded</v>
          </cell>
          <cell r="C409" t="str">
            <v>Operations</v>
          </cell>
        </row>
        <row r="410">
          <cell r="A410" t="str">
            <v>7006489113282019 - Ultimate Diesel</v>
          </cell>
          <cell r="C410" t="str">
            <v>Operations</v>
          </cell>
        </row>
        <row r="411">
          <cell r="A411" t="str">
            <v>7006489113355011 - Unleaded</v>
          </cell>
          <cell r="C411" t="str">
            <v>Operations</v>
          </cell>
        </row>
        <row r="412">
          <cell r="A412" t="str">
            <v>7006489113363011 - Ultimate Diesel</v>
          </cell>
          <cell r="C412" t="str">
            <v>Operations</v>
          </cell>
        </row>
        <row r="413">
          <cell r="A413" t="str">
            <v>7006489113371011 - Premium Unleaded</v>
          </cell>
          <cell r="C413" t="str">
            <v>Operations</v>
          </cell>
        </row>
        <row r="414">
          <cell r="A414" t="str">
            <v>7006489113371011 - Unleaded</v>
          </cell>
          <cell r="C414" t="str">
            <v>Operations</v>
          </cell>
        </row>
        <row r="415">
          <cell r="A415" t="str">
            <v>7006489113428014 - Add-Ons</v>
          </cell>
          <cell r="C415" t="str">
            <v>Operations</v>
          </cell>
        </row>
        <row r="416">
          <cell r="A416" t="str">
            <v>7006489113428014 - Diesel</v>
          </cell>
          <cell r="C416" t="str">
            <v>Operations</v>
          </cell>
        </row>
        <row r="417">
          <cell r="A417" t="str">
            <v>7006489113428014 - Ultimate</v>
          </cell>
          <cell r="C417" t="str">
            <v>Operations</v>
          </cell>
        </row>
        <row r="418">
          <cell r="A418" t="str">
            <v>7006489113428014 - Ultimate Diesel</v>
          </cell>
          <cell r="C418" t="str">
            <v>Operations</v>
          </cell>
        </row>
        <row r="419">
          <cell r="A419" t="str">
            <v>7006489113428014 - Unleaded</v>
          </cell>
          <cell r="C419" t="str">
            <v>Operations</v>
          </cell>
        </row>
        <row r="420">
          <cell r="A420" t="str">
            <v>7006489113436014 - Unleaded</v>
          </cell>
          <cell r="C420" t="str">
            <v>Operations</v>
          </cell>
        </row>
        <row r="421">
          <cell r="A421" t="str">
            <v>7006489113444014 - Diesel</v>
          </cell>
          <cell r="C421" t="str">
            <v>Operations</v>
          </cell>
        </row>
        <row r="422">
          <cell r="A422" t="str">
            <v>7006489113444014 - Ultimate Diesel</v>
          </cell>
          <cell r="C422" t="str">
            <v>Operations</v>
          </cell>
        </row>
        <row r="423">
          <cell r="A423" t="str">
            <v>7006489113452013 - Ultimate Diesel</v>
          </cell>
          <cell r="C423" t="str">
            <v>Operations</v>
          </cell>
        </row>
        <row r="424">
          <cell r="A424" t="str">
            <v>7006489113479012 - Diesel</v>
          </cell>
          <cell r="C424" t="str">
            <v>Operations</v>
          </cell>
        </row>
        <row r="425">
          <cell r="A425" t="str">
            <v>7006489113479012 - Ultimate Diesel</v>
          </cell>
          <cell r="C425" t="str">
            <v>Operations</v>
          </cell>
        </row>
        <row r="426">
          <cell r="A426" t="str">
            <v>7006489113487012 - Add-Ons</v>
          </cell>
          <cell r="C426" t="str">
            <v>Operations</v>
          </cell>
        </row>
        <row r="427">
          <cell r="A427" t="str">
            <v>7006489113487012 - Diesel</v>
          </cell>
          <cell r="C427" t="str">
            <v>Operations</v>
          </cell>
        </row>
        <row r="428">
          <cell r="A428" t="str">
            <v>7006489113487012 - Ultimate Diesel</v>
          </cell>
          <cell r="C428" t="str">
            <v>Operations</v>
          </cell>
        </row>
        <row r="429">
          <cell r="A429" t="str">
            <v>7006489113509016 - Diesel</v>
          </cell>
          <cell r="C429" t="str">
            <v>Operations</v>
          </cell>
        </row>
        <row r="430">
          <cell r="A430" t="str">
            <v>7006489113509016 - Ultimate Diesel</v>
          </cell>
          <cell r="C430" t="str">
            <v>Operations</v>
          </cell>
        </row>
        <row r="431">
          <cell r="A431" t="str">
            <v>7006489113517016 - Diesel</v>
          </cell>
          <cell r="C431" t="str">
            <v>Operations</v>
          </cell>
        </row>
        <row r="432">
          <cell r="A432" t="str">
            <v>7006489113517016 - Ultimate Diesel</v>
          </cell>
          <cell r="C432" t="str">
            <v>Operations</v>
          </cell>
        </row>
        <row r="433">
          <cell r="A433" t="str">
            <v>7006489113525016 - Unleaded</v>
          </cell>
          <cell r="C433" t="str">
            <v>Operations</v>
          </cell>
        </row>
        <row r="434">
          <cell r="A434" t="str">
            <v>7006489113533016 - Diesel</v>
          </cell>
          <cell r="C434" t="str">
            <v>Operations</v>
          </cell>
        </row>
        <row r="435">
          <cell r="A435" t="str">
            <v>7006489113533016 - Ultimate Diesel</v>
          </cell>
          <cell r="C435" t="str">
            <v>Operations</v>
          </cell>
        </row>
        <row r="436">
          <cell r="A436" t="str">
            <v>7006489113541016 - Add-Ons</v>
          </cell>
          <cell r="C436" t="str">
            <v>Operations</v>
          </cell>
        </row>
        <row r="437">
          <cell r="A437" t="str">
            <v>7006489113541016 - Unleaded</v>
          </cell>
          <cell r="C437" t="str">
            <v>Operations</v>
          </cell>
        </row>
        <row r="438">
          <cell r="A438" t="str">
            <v>7006489113568014 - Add-Ons</v>
          </cell>
          <cell r="C438" t="str">
            <v>Operations</v>
          </cell>
        </row>
        <row r="439">
          <cell r="A439" t="str">
            <v>7006489113568014 - Diesel</v>
          </cell>
          <cell r="C439" t="str">
            <v>Operations</v>
          </cell>
        </row>
        <row r="440">
          <cell r="A440" t="str">
            <v>7006489113568014 - Ultimate Diesel</v>
          </cell>
          <cell r="C440" t="str">
            <v>Operations</v>
          </cell>
        </row>
        <row r="441">
          <cell r="A441" t="str">
            <v>7006489113568014 - Unleaded</v>
          </cell>
          <cell r="C441" t="str">
            <v>Operations</v>
          </cell>
        </row>
        <row r="442">
          <cell r="A442" t="str">
            <v>7006489113576014 - Add-Ons</v>
          </cell>
          <cell r="C442" t="str">
            <v>Operations</v>
          </cell>
        </row>
        <row r="443">
          <cell r="A443" t="str">
            <v>7006489113576014 - Diesel</v>
          </cell>
          <cell r="C443" t="str">
            <v>Operations</v>
          </cell>
        </row>
        <row r="444">
          <cell r="A444" t="str">
            <v>7006489113576014 - Premium Unleaded</v>
          </cell>
          <cell r="C444" t="str">
            <v>Operations</v>
          </cell>
        </row>
        <row r="445">
          <cell r="A445" t="str">
            <v>7006489113576014 - Ultimate</v>
          </cell>
          <cell r="C445" t="str">
            <v>Operations</v>
          </cell>
        </row>
        <row r="446">
          <cell r="A446" t="str">
            <v>7006489113576014 - Ultimate Diesel</v>
          </cell>
          <cell r="C446" t="str">
            <v>Operations</v>
          </cell>
        </row>
        <row r="447">
          <cell r="A447" t="str">
            <v>7006489113576014 - Unleaded</v>
          </cell>
          <cell r="C447" t="str">
            <v>Operations</v>
          </cell>
        </row>
        <row r="448">
          <cell r="A448" t="str">
            <v>7006489113592014 - Ultimate Diesel</v>
          </cell>
          <cell r="C448" t="str">
            <v>Operations</v>
          </cell>
        </row>
        <row r="449">
          <cell r="A449" t="str">
            <v>7006489113606018 - Ultimate Diesel</v>
          </cell>
          <cell r="C449" t="str">
            <v>Operations</v>
          </cell>
        </row>
        <row r="450">
          <cell r="A450" t="str">
            <v>7006489113797017 - Diesel</v>
          </cell>
          <cell r="C450" t="str">
            <v>Operations</v>
          </cell>
        </row>
        <row r="451">
          <cell r="A451" t="str">
            <v>7006489113797017 - Ultimate Diesel</v>
          </cell>
          <cell r="C451" t="str">
            <v>Operations</v>
          </cell>
        </row>
        <row r="452">
          <cell r="A452" t="str">
            <v>7006489113819011 - Add-Ons</v>
          </cell>
          <cell r="C452" t="str">
            <v>Operations</v>
          </cell>
        </row>
        <row r="453">
          <cell r="A453" t="str">
            <v>7006489113819011 - Diesel</v>
          </cell>
          <cell r="C453" t="str">
            <v>Operations</v>
          </cell>
        </row>
        <row r="454">
          <cell r="A454" t="str">
            <v>7006489113819011 - Ultimate Diesel</v>
          </cell>
          <cell r="C454" t="str">
            <v>Operations</v>
          </cell>
        </row>
        <row r="455">
          <cell r="A455" t="str">
            <v>7006489113819011 - Unleaded</v>
          </cell>
          <cell r="C455" t="str">
            <v>Operations</v>
          </cell>
        </row>
        <row r="456">
          <cell r="A456" t="str">
            <v>7006489113827011 - Diesel</v>
          </cell>
          <cell r="C456" t="str">
            <v>Operations</v>
          </cell>
        </row>
        <row r="457">
          <cell r="A457" t="str">
            <v>7006489113827011 - Ultimate Diesel</v>
          </cell>
          <cell r="C457" t="str">
            <v>Operations</v>
          </cell>
        </row>
        <row r="458">
          <cell r="A458" t="str">
            <v>7006489113827011 - Unleaded</v>
          </cell>
          <cell r="C458" t="str">
            <v>Operations</v>
          </cell>
        </row>
        <row r="459">
          <cell r="A459" t="str">
            <v>7006489113835011 - Diesel</v>
          </cell>
          <cell r="C459" t="str">
            <v>Operations</v>
          </cell>
        </row>
        <row r="460">
          <cell r="A460" t="str">
            <v>7006489113835011 - Ultimate Diesel</v>
          </cell>
          <cell r="C460" t="str">
            <v>Operations</v>
          </cell>
        </row>
        <row r="461">
          <cell r="A461" t="str">
            <v>7006489113835011 - Unleaded</v>
          </cell>
          <cell r="C461" t="str">
            <v>Operations</v>
          </cell>
        </row>
        <row r="462">
          <cell r="A462" t="str">
            <v>7006489113843011 - Add-Ons</v>
          </cell>
          <cell r="C462" t="str">
            <v>Operations</v>
          </cell>
        </row>
        <row r="463">
          <cell r="A463" t="str">
            <v>7006489113843011 - Diesel</v>
          </cell>
          <cell r="C463" t="str">
            <v>Operations</v>
          </cell>
        </row>
        <row r="464">
          <cell r="A464" t="str">
            <v>7006489113843011 - Premium Unleaded</v>
          </cell>
          <cell r="C464" t="str">
            <v>Operations</v>
          </cell>
        </row>
        <row r="465">
          <cell r="A465" t="str">
            <v>7006489113843011 - Unleaded</v>
          </cell>
          <cell r="C465" t="str">
            <v>Operations</v>
          </cell>
        </row>
        <row r="466">
          <cell r="A466" t="str">
            <v>7006489113967011 - Unleaded</v>
          </cell>
          <cell r="C466" t="str">
            <v>Operations</v>
          </cell>
        </row>
        <row r="467">
          <cell r="A467" t="str">
            <v>7006489114009019 - Add-Ons</v>
          </cell>
          <cell r="C467" t="str">
            <v>Operations</v>
          </cell>
        </row>
        <row r="468">
          <cell r="A468" t="str">
            <v>7006489114009019 - Unleaded</v>
          </cell>
          <cell r="C468" t="str">
            <v>Operations</v>
          </cell>
        </row>
        <row r="469">
          <cell r="A469" t="str">
            <v>7006489114017019 - Add-Ons</v>
          </cell>
          <cell r="C469" t="str">
            <v>Operations</v>
          </cell>
        </row>
        <row r="470">
          <cell r="A470" t="str">
            <v>7006489114017019 - Diesel</v>
          </cell>
          <cell r="C470" t="str">
            <v>Operations</v>
          </cell>
        </row>
        <row r="471">
          <cell r="A471" t="str">
            <v>7006489114017019 - Ultimate</v>
          </cell>
          <cell r="C471" t="str">
            <v>Operations</v>
          </cell>
        </row>
        <row r="472">
          <cell r="A472" t="str">
            <v>7006489114017019 - Ultimate Diesel</v>
          </cell>
          <cell r="C472" t="str">
            <v>Operations</v>
          </cell>
        </row>
        <row r="473">
          <cell r="A473" t="str">
            <v>7006489114017019 - Unleaded</v>
          </cell>
          <cell r="C473" t="str">
            <v>Operations</v>
          </cell>
        </row>
        <row r="474">
          <cell r="A474" t="str">
            <v>7006489114076017 - Diesel</v>
          </cell>
          <cell r="C474" t="str">
            <v>Operations</v>
          </cell>
        </row>
        <row r="475">
          <cell r="A475" t="str">
            <v>7006489114076017 - Ultimate Diesel</v>
          </cell>
          <cell r="C475" t="str">
            <v>Operations</v>
          </cell>
        </row>
        <row r="476">
          <cell r="A476" t="str">
            <v>7006489114092017 - Diesel</v>
          </cell>
          <cell r="C476" t="str">
            <v>Operations</v>
          </cell>
        </row>
        <row r="477">
          <cell r="A477" t="str">
            <v>7006489114092017 - Ultimate Diesel</v>
          </cell>
          <cell r="C477" t="str">
            <v>Operations</v>
          </cell>
        </row>
        <row r="478">
          <cell r="A478" t="str">
            <v>7006489114203013 - Ultimate Diesel</v>
          </cell>
          <cell r="C478" t="str">
            <v>Operations</v>
          </cell>
        </row>
        <row r="479">
          <cell r="A479" t="str">
            <v>7006489114211013 - Ultimate</v>
          </cell>
          <cell r="C479" t="str">
            <v>Operations</v>
          </cell>
        </row>
        <row r="480">
          <cell r="A480" t="str">
            <v>7006489114211013 - Ultimate Diesel</v>
          </cell>
          <cell r="C480" t="str">
            <v>Operations</v>
          </cell>
        </row>
        <row r="481">
          <cell r="A481" t="str">
            <v>7006489114238012 - Add-Ons</v>
          </cell>
          <cell r="C481" t="str">
            <v>Operations</v>
          </cell>
        </row>
        <row r="482">
          <cell r="A482" t="str">
            <v>7006489114238012 - Diesel</v>
          </cell>
          <cell r="C482" t="str">
            <v>Operations</v>
          </cell>
        </row>
        <row r="483">
          <cell r="A483" t="str">
            <v>7006489114238012 - Premium Unleaded</v>
          </cell>
          <cell r="C483" t="str">
            <v>Operations</v>
          </cell>
        </row>
        <row r="484">
          <cell r="A484" t="str">
            <v>7006489114238012 - Ultimate</v>
          </cell>
          <cell r="C484" t="str">
            <v>Operations</v>
          </cell>
        </row>
        <row r="485">
          <cell r="A485" t="str">
            <v>7006489114238012 - Ultimate Diesel</v>
          </cell>
          <cell r="C485" t="str">
            <v>Operations</v>
          </cell>
        </row>
        <row r="486">
          <cell r="A486" t="str">
            <v>7006489114238012 - Unleaded</v>
          </cell>
          <cell r="C486" t="str">
            <v>Operations</v>
          </cell>
        </row>
        <row r="487">
          <cell r="A487" t="str">
            <v>7006489114246012 - Diesel</v>
          </cell>
          <cell r="C487" t="str">
            <v>Operations</v>
          </cell>
        </row>
        <row r="488">
          <cell r="A488" t="str">
            <v>7006489114246012 - Ultimate Diesel</v>
          </cell>
          <cell r="C488" t="str">
            <v>Operations</v>
          </cell>
        </row>
        <row r="489">
          <cell r="A489" t="str">
            <v>7006489114254020 - Diesel</v>
          </cell>
          <cell r="C489" t="str">
            <v>Operations</v>
          </cell>
        </row>
        <row r="490">
          <cell r="A490" t="str">
            <v>7006489114254020 - Ultimate Diesel</v>
          </cell>
          <cell r="C490" t="str">
            <v>Operations</v>
          </cell>
        </row>
        <row r="491">
          <cell r="A491" t="str">
            <v>7006489114262011 - Add-Ons</v>
          </cell>
          <cell r="C491" t="str">
            <v>Operations</v>
          </cell>
        </row>
        <row r="492">
          <cell r="A492" t="str">
            <v>7006489114262011 - Diesel</v>
          </cell>
          <cell r="C492" t="str">
            <v>Operations</v>
          </cell>
        </row>
        <row r="493">
          <cell r="A493" t="str">
            <v>7006489114262011 - Ultimate Diesel</v>
          </cell>
          <cell r="C493" t="str">
            <v>Operations</v>
          </cell>
        </row>
        <row r="494">
          <cell r="A494" t="str">
            <v>7006489114289010 - Add-Ons</v>
          </cell>
          <cell r="C494" t="str">
            <v>Operations</v>
          </cell>
        </row>
        <row r="495">
          <cell r="A495" t="str">
            <v>7006489114289010 - Diesel</v>
          </cell>
          <cell r="C495" t="str">
            <v>Operations</v>
          </cell>
        </row>
        <row r="496">
          <cell r="A496" t="str">
            <v>7006489114289010 - Ultimate</v>
          </cell>
          <cell r="C496" t="str">
            <v>Operations</v>
          </cell>
        </row>
        <row r="497">
          <cell r="A497" t="str">
            <v>7006489114289010 - Ultimate Diesel</v>
          </cell>
          <cell r="C497" t="str">
            <v>Operations</v>
          </cell>
        </row>
        <row r="498">
          <cell r="A498" t="str">
            <v>7006489114289010 - Unleaded</v>
          </cell>
          <cell r="C498" t="str">
            <v>Operations</v>
          </cell>
        </row>
        <row r="499">
          <cell r="A499" t="str">
            <v>7006489114378012 - Diesel</v>
          </cell>
          <cell r="C499" t="str">
            <v>Operations</v>
          </cell>
        </row>
        <row r="500">
          <cell r="A500" t="str">
            <v>7006489114378012 - Ultimate Diesel</v>
          </cell>
          <cell r="C500" t="str">
            <v>Operations</v>
          </cell>
        </row>
        <row r="501">
          <cell r="A501" t="str">
            <v>7006489114386012 - Ultimate Diesel</v>
          </cell>
          <cell r="C501" t="str">
            <v>Operations</v>
          </cell>
        </row>
        <row r="502">
          <cell r="A502" t="str">
            <v>7006489114467014 - Add-Ons</v>
          </cell>
          <cell r="C502" t="str">
            <v>Operations</v>
          </cell>
        </row>
        <row r="503">
          <cell r="A503" t="str">
            <v>7006489114467014 - Ultimate Diesel</v>
          </cell>
          <cell r="C503" t="str">
            <v>Operations</v>
          </cell>
        </row>
        <row r="504">
          <cell r="A504" t="str">
            <v>7006489114467014 - Unleaded</v>
          </cell>
          <cell r="C504" t="str">
            <v>Operations</v>
          </cell>
        </row>
        <row r="505">
          <cell r="A505" t="str">
            <v>7006489114483014 - Ultimate Diesel</v>
          </cell>
          <cell r="C505" t="str">
            <v>Operations</v>
          </cell>
        </row>
        <row r="506">
          <cell r="A506" t="str">
            <v>7006489114491014 - Diesel</v>
          </cell>
          <cell r="C506" t="str">
            <v>Operations</v>
          </cell>
        </row>
        <row r="507">
          <cell r="A507" t="str">
            <v>7006489114491014 - Ultimate Diesel</v>
          </cell>
          <cell r="C507" t="str">
            <v>Operations</v>
          </cell>
        </row>
        <row r="508">
          <cell r="A508" t="str">
            <v>7006489114505018 - Add-Ons</v>
          </cell>
          <cell r="C508" t="str">
            <v>Operations</v>
          </cell>
        </row>
        <row r="509">
          <cell r="A509" t="str">
            <v>7006489114505018 - Diesel</v>
          </cell>
          <cell r="C509" t="str">
            <v>Operations</v>
          </cell>
        </row>
        <row r="510">
          <cell r="A510" t="str">
            <v>7006489114505018 - Ultimate Diesel</v>
          </cell>
          <cell r="C510" t="str">
            <v>Operations</v>
          </cell>
        </row>
        <row r="511">
          <cell r="A511" t="str">
            <v>7006489114513018 - Add-Ons</v>
          </cell>
          <cell r="C511" t="str">
            <v>Operations</v>
          </cell>
        </row>
        <row r="512">
          <cell r="A512" t="str">
            <v>7006489114513018 - Diesel</v>
          </cell>
          <cell r="C512" t="str">
            <v>Operations</v>
          </cell>
        </row>
        <row r="513">
          <cell r="A513" t="str">
            <v>7006489114513018 - Ultimate Diesel</v>
          </cell>
          <cell r="C513" t="str">
            <v>Operations</v>
          </cell>
        </row>
        <row r="514">
          <cell r="A514" t="str">
            <v>7006489114513018 - Unleaded</v>
          </cell>
          <cell r="C514" t="str">
            <v>Operations</v>
          </cell>
        </row>
        <row r="515">
          <cell r="A515" t="str">
            <v>7006489114521018 - Add-Ons</v>
          </cell>
          <cell r="C515" t="str">
            <v>Operations</v>
          </cell>
        </row>
        <row r="516">
          <cell r="A516" t="str">
            <v>7006489114521018 - Diesel</v>
          </cell>
          <cell r="C516" t="str">
            <v>Operations</v>
          </cell>
        </row>
        <row r="517">
          <cell r="A517" t="str">
            <v>7006489114521018 - Premium Unleaded</v>
          </cell>
          <cell r="C517" t="str">
            <v>Operations</v>
          </cell>
        </row>
        <row r="518">
          <cell r="A518" t="str">
            <v>7006489114521018 - Ultimate Diesel</v>
          </cell>
          <cell r="C518" t="str">
            <v>Operations</v>
          </cell>
        </row>
        <row r="519">
          <cell r="A519" t="str">
            <v>7006489114556016 - Add-Ons</v>
          </cell>
          <cell r="C519" t="str">
            <v>Operations</v>
          </cell>
        </row>
        <row r="520">
          <cell r="A520" t="str">
            <v>7006489114556016 - Diesel</v>
          </cell>
          <cell r="C520" t="str">
            <v>Operations</v>
          </cell>
        </row>
        <row r="521">
          <cell r="A521" t="str">
            <v>7006489114556016 - Ultimate Diesel</v>
          </cell>
          <cell r="C521" t="str">
            <v>Operations</v>
          </cell>
        </row>
        <row r="522">
          <cell r="A522" t="str">
            <v>7006489114556016 - Unleaded</v>
          </cell>
          <cell r="C522" t="str">
            <v>Operations</v>
          </cell>
        </row>
        <row r="523">
          <cell r="A523" t="str">
            <v>7006489114564016 - Add-Ons</v>
          </cell>
          <cell r="C523" t="str">
            <v>Operations</v>
          </cell>
        </row>
        <row r="524">
          <cell r="A524" t="str">
            <v>7006489114564016 - Diesel</v>
          </cell>
          <cell r="C524" t="str">
            <v>Operations</v>
          </cell>
        </row>
        <row r="525">
          <cell r="A525" t="str">
            <v>7006489114564016 - Ultimate</v>
          </cell>
          <cell r="C525" t="str">
            <v>Operations</v>
          </cell>
        </row>
        <row r="526">
          <cell r="A526" t="str">
            <v>7006489114564016 - Ultimate Diesel</v>
          </cell>
          <cell r="C526" t="str">
            <v>Operations</v>
          </cell>
        </row>
        <row r="527">
          <cell r="A527" t="str">
            <v>7006489114572016 - Diesel</v>
          </cell>
          <cell r="C527" t="str">
            <v>Operations</v>
          </cell>
        </row>
        <row r="528">
          <cell r="A528" t="str">
            <v>7006489114572016 - Ultimate Diesel</v>
          </cell>
          <cell r="C528" t="str">
            <v>Operations</v>
          </cell>
        </row>
        <row r="529">
          <cell r="A529" t="str">
            <v>7006489114599015 - Diesel</v>
          </cell>
          <cell r="C529" t="str">
            <v>Operations</v>
          </cell>
        </row>
        <row r="530">
          <cell r="A530" t="str">
            <v>7006489114599015 - Ultimate Diesel</v>
          </cell>
          <cell r="C530" t="str">
            <v>Operations</v>
          </cell>
        </row>
        <row r="531">
          <cell r="A531" t="str">
            <v>7006489114599015 - Unleaded</v>
          </cell>
          <cell r="C531" t="str">
            <v>Operations</v>
          </cell>
        </row>
        <row r="532">
          <cell r="A532" t="str">
            <v>7006489114602010 - Add-Ons</v>
          </cell>
          <cell r="C532" t="str">
            <v>Operations</v>
          </cell>
        </row>
        <row r="533">
          <cell r="A533" t="str">
            <v>7006489114602010 - Diesel</v>
          </cell>
          <cell r="C533" t="str">
            <v>Operations</v>
          </cell>
        </row>
        <row r="534">
          <cell r="A534" t="str">
            <v>7006489114602010 - Ultimate Diesel</v>
          </cell>
          <cell r="C534" t="str">
            <v>Operations</v>
          </cell>
        </row>
        <row r="535">
          <cell r="A535" t="str">
            <v>7006489114629019 - Diesel</v>
          </cell>
          <cell r="C535" t="str">
            <v>Operations</v>
          </cell>
        </row>
        <row r="536">
          <cell r="A536" t="str">
            <v>7006489114629019 - Ultimate Diesel</v>
          </cell>
          <cell r="C536" t="str">
            <v>Operations</v>
          </cell>
        </row>
        <row r="537">
          <cell r="A537" t="str">
            <v>7006489114629019 - Unleaded</v>
          </cell>
          <cell r="C537" t="str">
            <v>Operations</v>
          </cell>
        </row>
        <row r="538">
          <cell r="A538" t="str">
            <v>7006489114637019 - Add-Ons</v>
          </cell>
          <cell r="C538" t="str">
            <v>Operations</v>
          </cell>
        </row>
        <row r="539">
          <cell r="A539" t="str">
            <v>7006489114637019 - Diesel</v>
          </cell>
          <cell r="C539" t="str">
            <v>Operations</v>
          </cell>
        </row>
        <row r="540">
          <cell r="A540" t="str">
            <v>7006489114637019 - Premium Unleaded</v>
          </cell>
          <cell r="C540" t="str">
            <v>Operations</v>
          </cell>
        </row>
        <row r="541">
          <cell r="A541" t="str">
            <v>7006489114637019 - Ultimate Diesel</v>
          </cell>
          <cell r="C541" t="str">
            <v>Operations</v>
          </cell>
        </row>
        <row r="542">
          <cell r="A542" t="str">
            <v>7006489114637019 - Unleaded</v>
          </cell>
          <cell r="C542" t="str">
            <v>Operations</v>
          </cell>
        </row>
        <row r="543">
          <cell r="A543" t="str">
            <v>7006489114653018 - Diesel</v>
          </cell>
          <cell r="C543" t="str">
            <v>Operations</v>
          </cell>
        </row>
        <row r="544">
          <cell r="A544" t="str">
            <v>7006489114653018 - Ultimate Diesel</v>
          </cell>
          <cell r="C544" t="str">
            <v>Operations</v>
          </cell>
        </row>
        <row r="545">
          <cell r="A545" t="str">
            <v>7006489114653018 - Unleaded</v>
          </cell>
          <cell r="C545" t="str">
            <v>Operations</v>
          </cell>
        </row>
        <row r="546">
          <cell r="A546" t="str">
            <v>7006489114661018 - Add-Ons</v>
          </cell>
          <cell r="C546" t="str">
            <v>Operations</v>
          </cell>
        </row>
        <row r="547">
          <cell r="A547" t="str">
            <v>7006489114661018 - Diesel</v>
          </cell>
          <cell r="C547" t="str">
            <v>Operations</v>
          </cell>
        </row>
        <row r="548">
          <cell r="A548" t="str">
            <v>7006489114661018 - Ultimate Diesel</v>
          </cell>
          <cell r="C548" t="str">
            <v>Operations</v>
          </cell>
        </row>
        <row r="549">
          <cell r="A549" t="str">
            <v>7006489114718011 - Add-Ons</v>
          </cell>
          <cell r="C549" t="str">
            <v>Operations</v>
          </cell>
        </row>
        <row r="550">
          <cell r="A550" t="str">
            <v>7006489114718011 - Diesel</v>
          </cell>
          <cell r="C550" t="str">
            <v>Operations</v>
          </cell>
        </row>
        <row r="551">
          <cell r="A551" t="str">
            <v>7006489114718011 - Ultimate Diesel</v>
          </cell>
          <cell r="C551" t="str">
            <v>Operations</v>
          </cell>
        </row>
        <row r="552">
          <cell r="A552" t="str">
            <v>7006489114718011 - Unleaded</v>
          </cell>
          <cell r="C552" t="str">
            <v>Operations</v>
          </cell>
        </row>
        <row r="553">
          <cell r="A553" t="str">
            <v>7006489114777019 - Diesel</v>
          </cell>
          <cell r="C553" t="str">
            <v>Operations</v>
          </cell>
        </row>
        <row r="554">
          <cell r="A554" t="str">
            <v>7006489114777019 - Ultimate Diesel</v>
          </cell>
          <cell r="C554" t="str">
            <v>Operations</v>
          </cell>
        </row>
        <row r="555">
          <cell r="A555" t="str">
            <v>7006489114777019 - Unleaded</v>
          </cell>
          <cell r="C555" t="str">
            <v>Operations</v>
          </cell>
        </row>
        <row r="556">
          <cell r="A556" t="str">
            <v>7006489114785019 - Add-Ons</v>
          </cell>
          <cell r="C556" t="str">
            <v>Operations</v>
          </cell>
        </row>
        <row r="557">
          <cell r="A557" t="str">
            <v>7006489114785019 - Ultimate</v>
          </cell>
          <cell r="C557" t="str">
            <v>Operations</v>
          </cell>
        </row>
        <row r="558">
          <cell r="A558" t="str">
            <v>7006489114785019 - Ultimate Diesel</v>
          </cell>
          <cell r="C558" t="str">
            <v>Operations</v>
          </cell>
        </row>
        <row r="559">
          <cell r="A559" t="str">
            <v>7006489114785019 - Unleaded</v>
          </cell>
          <cell r="C559" t="str">
            <v>Operations</v>
          </cell>
        </row>
        <row r="560">
          <cell r="A560" t="str">
            <v>7006489114874020 - Add-Ons</v>
          </cell>
          <cell r="C560" t="str">
            <v>Operations</v>
          </cell>
        </row>
        <row r="561">
          <cell r="A561" t="str">
            <v>7006489114874020 - Premium Unleaded</v>
          </cell>
          <cell r="C561" t="str">
            <v>Operations</v>
          </cell>
        </row>
        <row r="562">
          <cell r="A562" t="str">
            <v>7006489114874020 - Ultimate</v>
          </cell>
          <cell r="C562" t="str">
            <v>Operations</v>
          </cell>
        </row>
        <row r="563">
          <cell r="A563" t="str">
            <v>7006489114874020 - Unleaded</v>
          </cell>
          <cell r="C563" t="str">
            <v>Operations</v>
          </cell>
        </row>
        <row r="564">
          <cell r="A564" t="str">
            <v>7006489114912015 - Add-Ons</v>
          </cell>
          <cell r="C564" t="str">
            <v>Operations</v>
          </cell>
        </row>
        <row r="565">
          <cell r="A565" t="str">
            <v>7006489114912015 - Ultimate</v>
          </cell>
          <cell r="C565" t="str">
            <v>Operations</v>
          </cell>
        </row>
        <row r="566">
          <cell r="A566" t="str">
            <v>7006489114912015 - Unleaded</v>
          </cell>
          <cell r="C566" t="str">
            <v>Operations</v>
          </cell>
        </row>
        <row r="567">
          <cell r="A567" t="str">
            <v>7006489114963013 - Add-Ons</v>
          </cell>
          <cell r="C567" t="str">
            <v>Operations</v>
          </cell>
        </row>
        <row r="568">
          <cell r="A568" t="str">
            <v>7006489114963013 - Unleaded</v>
          </cell>
          <cell r="C568" t="str">
            <v>Operations</v>
          </cell>
        </row>
        <row r="569">
          <cell r="A569" t="str">
            <v>7006489114971013 - Add-Ons</v>
          </cell>
          <cell r="C569" t="str">
            <v>Operations</v>
          </cell>
        </row>
        <row r="570">
          <cell r="A570" t="str">
            <v>7006489114971013 - Ultimate</v>
          </cell>
          <cell r="C570" t="str">
            <v>Operations</v>
          </cell>
        </row>
        <row r="571">
          <cell r="A571" t="str">
            <v>7006489114971013 - Unleaded</v>
          </cell>
          <cell r="C571" t="str">
            <v>Operations</v>
          </cell>
        </row>
        <row r="572">
          <cell r="A572" t="str">
            <v>7006489115005010 - Add-Ons</v>
          </cell>
          <cell r="C572" t="str">
            <v>Operations</v>
          </cell>
        </row>
        <row r="573">
          <cell r="A573" t="str">
            <v>7006489115005010 - Unleaded</v>
          </cell>
          <cell r="C573" t="str">
            <v>Operations</v>
          </cell>
        </row>
        <row r="574">
          <cell r="A574" t="str">
            <v>7006489115013010 - Add-Ons</v>
          </cell>
          <cell r="C574" t="str">
            <v>Operations</v>
          </cell>
        </row>
        <row r="575">
          <cell r="A575" t="str">
            <v>7006489115013010 - Unleaded</v>
          </cell>
          <cell r="C575" t="str">
            <v>Operations</v>
          </cell>
        </row>
        <row r="576">
          <cell r="A576" t="str">
            <v>7006489115021010 - Add-Ons</v>
          </cell>
          <cell r="C576" t="str">
            <v>Operations</v>
          </cell>
        </row>
        <row r="577">
          <cell r="A577" t="str">
            <v>7006489115021010 - Unleaded</v>
          </cell>
          <cell r="C577" t="str">
            <v>Operations</v>
          </cell>
        </row>
        <row r="578">
          <cell r="A578" t="str">
            <v>7006489115048019 - Add-Ons</v>
          </cell>
          <cell r="C578" t="str">
            <v>Operations</v>
          </cell>
        </row>
        <row r="579">
          <cell r="A579" t="str">
            <v>7006489115048019 - Ultimate</v>
          </cell>
          <cell r="C579" t="str">
            <v>Operations</v>
          </cell>
        </row>
        <row r="580">
          <cell r="A580" t="str">
            <v>7006489115048019 - Unleaded</v>
          </cell>
          <cell r="C580" t="str">
            <v>Operations</v>
          </cell>
        </row>
        <row r="581">
          <cell r="A581" t="str">
            <v>7006489115056018 - Unleaded</v>
          </cell>
          <cell r="C581" t="str">
            <v>Operations</v>
          </cell>
        </row>
        <row r="582">
          <cell r="A582" t="str">
            <v>7006489115064018 - Add-Ons</v>
          </cell>
          <cell r="C582" t="str">
            <v>Operations</v>
          </cell>
        </row>
        <row r="583">
          <cell r="A583" t="str">
            <v>7006489115064018 - Unleaded</v>
          </cell>
          <cell r="C583" t="str">
            <v>Operations</v>
          </cell>
        </row>
        <row r="584">
          <cell r="A584" t="str">
            <v>7006489115072018 - Add-Ons</v>
          </cell>
          <cell r="C584" t="str">
            <v>Operations</v>
          </cell>
        </row>
        <row r="585">
          <cell r="A585" t="str">
            <v>7006489115072018 - Premium Unleaded</v>
          </cell>
          <cell r="C585" t="str">
            <v>Operations</v>
          </cell>
        </row>
        <row r="586">
          <cell r="A586" t="str">
            <v>7006489115072018 - Unleaded</v>
          </cell>
          <cell r="C586" t="str">
            <v>Operations</v>
          </cell>
        </row>
        <row r="587">
          <cell r="A587" t="str">
            <v>7006489115102012 - Add-Ons</v>
          </cell>
          <cell r="C587" t="str">
            <v>Operations</v>
          </cell>
        </row>
        <row r="588">
          <cell r="A588" t="str">
            <v>7006489115102012 - Ultimate</v>
          </cell>
          <cell r="C588" t="str">
            <v>Operations</v>
          </cell>
        </row>
        <row r="589">
          <cell r="A589" t="str">
            <v>7006489115102012 - Unleaded</v>
          </cell>
          <cell r="C589" t="str">
            <v>Operations</v>
          </cell>
        </row>
        <row r="590">
          <cell r="A590" t="str">
            <v>7006489115129011 - Add-Ons</v>
          </cell>
          <cell r="C590" t="str">
            <v>Operations</v>
          </cell>
        </row>
        <row r="591">
          <cell r="A591" t="str">
            <v>7006489115129011 - Unleaded</v>
          </cell>
          <cell r="C591" t="str">
            <v>Operations</v>
          </cell>
        </row>
        <row r="592">
          <cell r="A592" t="str">
            <v>7006489115161010 - Add-Ons</v>
          </cell>
          <cell r="C592" t="str">
            <v>Operations</v>
          </cell>
        </row>
        <row r="593">
          <cell r="A593" t="str">
            <v>7006489115161010 - Unleaded</v>
          </cell>
          <cell r="C593" t="str">
            <v>Operations</v>
          </cell>
        </row>
        <row r="594">
          <cell r="A594" t="str">
            <v>7006489115188019 - Add-Ons</v>
          </cell>
          <cell r="C594" t="str">
            <v>Operations</v>
          </cell>
        </row>
        <row r="595">
          <cell r="A595" t="str">
            <v>7006489115188019 - Unleaded</v>
          </cell>
          <cell r="C595" t="str">
            <v>Operations</v>
          </cell>
        </row>
        <row r="596">
          <cell r="A596" t="str">
            <v>7006489115242013 - Add-Ons</v>
          </cell>
          <cell r="C596" t="str">
            <v>Operations</v>
          </cell>
        </row>
        <row r="597">
          <cell r="A597" t="str">
            <v>7006489115242013 - Ultimate</v>
          </cell>
          <cell r="C597" t="str">
            <v>Operations</v>
          </cell>
        </row>
        <row r="598">
          <cell r="A598" t="str">
            <v>7006489115242013 - Unleaded</v>
          </cell>
          <cell r="C598" t="str">
            <v>Operations</v>
          </cell>
        </row>
        <row r="599">
          <cell r="A599" t="str">
            <v>7006489115269011 - Diesel</v>
          </cell>
          <cell r="C599" t="str">
            <v>Operations</v>
          </cell>
        </row>
        <row r="600">
          <cell r="A600" t="str">
            <v>7006489115269011 - Premium Unleaded</v>
          </cell>
          <cell r="C600" t="str">
            <v>Operations</v>
          </cell>
        </row>
        <row r="601">
          <cell r="A601" t="str">
            <v>7006489115269011 - Unleaded</v>
          </cell>
          <cell r="C601" t="str">
            <v>Operations</v>
          </cell>
        </row>
        <row r="602">
          <cell r="A602" t="str">
            <v>7006489115358013 - Add-Ons</v>
          </cell>
          <cell r="C602" t="str">
            <v>Operations</v>
          </cell>
        </row>
        <row r="603">
          <cell r="A603" t="str">
            <v>7006489115358013 - Ultimate</v>
          </cell>
          <cell r="C603" t="str">
            <v>Operations</v>
          </cell>
        </row>
        <row r="604">
          <cell r="A604" t="str">
            <v>7006489115358013 - Unleaded</v>
          </cell>
          <cell r="C604" t="str">
            <v>Operations</v>
          </cell>
        </row>
        <row r="605">
          <cell r="A605" t="str">
            <v>7006489127232010 - Ultimate</v>
          </cell>
          <cell r="C605" t="str">
            <v>Operations</v>
          </cell>
        </row>
        <row r="606">
          <cell r="A606" t="str">
            <v>7006489127232010 - Ultimate Diesel</v>
          </cell>
          <cell r="C606" t="str">
            <v>Operations</v>
          </cell>
        </row>
        <row r="607">
          <cell r="A607" t="str">
            <v>7006489127232010 - Unleaded</v>
          </cell>
          <cell r="C607" t="str">
            <v>Operations</v>
          </cell>
        </row>
        <row r="608">
          <cell r="A608" t="str">
            <v>7006489127313012 - Diesel</v>
          </cell>
          <cell r="C608" t="str">
            <v>Operations</v>
          </cell>
        </row>
        <row r="609">
          <cell r="A609" t="str">
            <v>7006489127313012 - Ultimate Diesel</v>
          </cell>
          <cell r="C609" t="str">
            <v>Operations</v>
          </cell>
        </row>
        <row r="610">
          <cell r="A610" t="str">
            <v>7006489127313012 - Unleaded</v>
          </cell>
          <cell r="C610" t="str">
            <v>Operations</v>
          </cell>
        </row>
        <row r="611">
          <cell r="A611" t="str">
            <v>7006489127321012 - Diesel</v>
          </cell>
          <cell r="C611" t="str">
            <v>Operations</v>
          </cell>
        </row>
        <row r="612">
          <cell r="A612" t="str">
            <v>7006489127321012 - Ultimate Diesel</v>
          </cell>
          <cell r="C612" t="str">
            <v>Operations</v>
          </cell>
        </row>
        <row r="613">
          <cell r="A613" t="str">
            <v>7006489127321012 - Unleaded</v>
          </cell>
          <cell r="C613" t="str">
            <v>Operations</v>
          </cell>
        </row>
        <row r="614">
          <cell r="A614" t="str">
            <v>7006489127356010 - Add-Ons</v>
          </cell>
          <cell r="C614" t="str">
            <v>Operations</v>
          </cell>
        </row>
        <row r="615">
          <cell r="A615" t="str">
            <v>7006489127356010 - Premium Unleaded</v>
          </cell>
          <cell r="C615" t="str">
            <v>Operations</v>
          </cell>
        </row>
        <row r="616">
          <cell r="A616" t="str">
            <v>7006489127356010 - Ultimate</v>
          </cell>
          <cell r="C616" t="str">
            <v>Operations</v>
          </cell>
        </row>
        <row r="617">
          <cell r="A617" t="str">
            <v>7006489127356010 - Ultimate Diesel</v>
          </cell>
          <cell r="C617" t="str">
            <v>Operations</v>
          </cell>
        </row>
        <row r="618">
          <cell r="A618" t="str">
            <v>7006489127356010 - Unleaded</v>
          </cell>
          <cell r="C618" t="str">
            <v>Operations</v>
          </cell>
        </row>
        <row r="619">
          <cell r="A619" t="str">
            <v>7824330083372012 - Add-Ons</v>
          </cell>
          <cell r="C619" t="str">
            <v>Operations</v>
          </cell>
        </row>
        <row r="620">
          <cell r="A620" t="str">
            <v>7824330083372012 - Diesel</v>
          </cell>
          <cell r="C620" t="str">
            <v>Operations</v>
          </cell>
        </row>
        <row r="621">
          <cell r="A621" t="str">
            <v>7824330083372012 - Ultimate Diesel</v>
          </cell>
          <cell r="C621" t="str">
            <v>Operations</v>
          </cell>
        </row>
        <row r="622">
          <cell r="A622" t="str">
            <v>7824330083437015 - Add-Ons</v>
          </cell>
          <cell r="C622" t="str">
            <v>Operations</v>
          </cell>
        </row>
        <row r="623">
          <cell r="A623" t="str">
            <v>7824330083437015 - Diesel</v>
          </cell>
          <cell r="C623" t="str">
            <v>Operations</v>
          </cell>
        </row>
        <row r="624">
          <cell r="A624" t="str">
            <v>7824330083437015 - Ultimate</v>
          </cell>
          <cell r="C624" t="str">
            <v>Operations</v>
          </cell>
        </row>
        <row r="625">
          <cell r="A625" t="str">
            <v>7824330083437015 - Ultimate Diesel</v>
          </cell>
          <cell r="C625" t="str">
            <v>Operations</v>
          </cell>
        </row>
        <row r="626">
          <cell r="A626" t="str">
            <v>7824330125717015 - Diesel</v>
          </cell>
          <cell r="C626" t="str">
            <v>Operations</v>
          </cell>
        </row>
        <row r="627">
          <cell r="A627" t="str">
            <v>7824330125717015 - Ultimate Diesel</v>
          </cell>
          <cell r="C627" t="str">
            <v>Operations</v>
          </cell>
        </row>
        <row r="628">
          <cell r="A628" t="str">
            <v>7824330125741015 - Diesel</v>
          </cell>
          <cell r="C628" t="str">
            <v>Operations</v>
          </cell>
        </row>
        <row r="629">
          <cell r="A629" t="str">
            <v>7824330125741015 - Ultimate Diesel</v>
          </cell>
          <cell r="C629" t="str">
            <v>Operations</v>
          </cell>
        </row>
        <row r="630">
          <cell r="A630" t="str">
            <v>7824330125768013 - Ultimate Diesel</v>
          </cell>
          <cell r="C630" t="str">
            <v>Operations</v>
          </cell>
        </row>
        <row r="631">
          <cell r="A631" t="str">
            <v>7824330125776013 - Diesel</v>
          </cell>
          <cell r="C631" t="str">
            <v>Operations</v>
          </cell>
        </row>
        <row r="632">
          <cell r="A632" t="str">
            <v>7824330125776013 - Ultimate Diesel</v>
          </cell>
          <cell r="C632" t="str">
            <v>Operations</v>
          </cell>
        </row>
        <row r="633">
          <cell r="A633" t="str">
            <v>7824330125792013 - Diesel</v>
          </cell>
          <cell r="C633" t="str">
            <v>Operations</v>
          </cell>
        </row>
        <row r="634">
          <cell r="A634" t="str">
            <v>7824330125792013 - Ultimate Diesel</v>
          </cell>
          <cell r="C634" t="str">
            <v>Operations</v>
          </cell>
        </row>
        <row r="635">
          <cell r="A635" t="str">
            <v>7824330125806017 - Diesel</v>
          </cell>
          <cell r="C635" t="str">
            <v>Operations</v>
          </cell>
        </row>
        <row r="636">
          <cell r="A636" t="str">
            <v>7824330125806017 - Ultimate Diesel</v>
          </cell>
          <cell r="C636" t="str">
            <v>Operations</v>
          </cell>
        </row>
        <row r="637">
          <cell r="A637" t="str">
            <v>7824330135941012 - Ultimate</v>
          </cell>
          <cell r="C637" t="str">
            <v>Operations</v>
          </cell>
        </row>
        <row r="638">
          <cell r="A638" t="str">
            <v>7824330135941012 - Unleaded</v>
          </cell>
          <cell r="C638" t="str">
            <v>Operations</v>
          </cell>
        </row>
        <row r="639">
          <cell r="A639" t="str">
            <v>7824330135976010 - Add-Ons</v>
          </cell>
          <cell r="C639" t="str">
            <v>Operations</v>
          </cell>
        </row>
        <row r="640">
          <cell r="A640" t="str">
            <v>7824330135976010 - Unleaded</v>
          </cell>
          <cell r="C640" t="str">
            <v>Operations</v>
          </cell>
        </row>
        <row r="641">
          <cell r="A641" t="str">
            <v>7824330139394016 - Unleaded</v>
          </cell>
          <cell r="C641" t="str">
            <v>Operations</v>
          </cell>
        </row>
        <row r="642">
          <cell r="A642" t="str">
            <v>7824330147125015 - Add-Ons</v>
          </cell>
          <cell r="C642" t="str">
            <v>Operations</v>
          </cell>
        </row>
        <row r="643">
          <cell r="A643" t="str">
            <v>7824330147125015 - Diesel</v>
          </cell>
          <cell r="C643" t="str">
            <v>Operations</v>
          </cell>
        </row>
        <row r="644">
          <cell r="A644" t="str">
            <v>7824330147125015 - Ultimate Diesel</v>
          </cell>
          <cell r="C644" t="str">
            <v>Operations</v>
          </cell>
        </row>
        <row r="645">
          <cell r="A645" t="str">
            <v>7824330147125015 - Unleaded</v>
          </cell>
          <cell r="C645" t="str">
            <v>Operations</v>
          </cell>
        </row>
        <row r="646">
          <cell r="A646" t="str">
            <v>7824330325724012 - Add-Ons</v>
          </cell>
          <cell r="C646" t="str">
            <v>Operations</v>
          </cell>
        </row>
        <row r="647">
          <cell r="A647" t="str">
            <v>7824330325724012 - Unleaded</v>
          </cell>
          <cell r="C647" t="str">
            <v>Operations</v>
          </cell>
        </row>
        <row r="648">
          <cell r="A648" t="str">
            <v>7824330588547010 - Add-Ons</v>
          </cell>
          <cell r="C648" t="str">
            <v>Operations</v>
          </cell>
        </row>
        <row r="649">
          <cell r="A649" t="str">
            <v>7824330588547010 - Diesel</v>
          </cell>
          <cell r="C649" t="str">
            <v>Operations</v>
          </cell>
        </row>
        <row r="650">
          <cell r="A650" t="str">
            <v>7824330588547010 - Ultimate Diesel</v>
          </cell>
          <cell r="C650" t="str">
            <v>Operations</v>
          </cell>
        </row>
        <row r="651">
          <cell r="A651" t="str">
            <v>7824330588598018 - Add-Ons</v>
          </cell>
          <cell r="C651" t="str">
            <v>Operations</v>
          </cell>
        </row>
        <row r="652">
          <cell r="A652" t="str">
            <v>7824330588598018 - Diesel</v>
          </cell>
          <cell r="C652" t="str">
            <v>Operations</v>
          </cell>
        </row>
        <row r="653">
          <cell r="A653" t="str">
            <v>7824330588598018 - Ultimate Diesel</v>
          </cell>
          <cell r="C653" t="str">
            <v>Operations</v>
          </cell>
        </row>
        <row r="654">
          <cell r="A654" t="str">
            <v>7824330666599011 - Unleaded</v>
          </cell>
          <cell r="C654" t="str">
            <v>Operations</v>
          </cell>
        </row>
        <row r="655">
          <cell r="A655" t="str">
            <v>7824330827983013 - Ultimate Diesel</v>
          </cell>
          <cell r="C655" t="str">
            <v>Operations</v>
          </cell>
        </row>
        <row r="656">
          <cell r="A656" t="str">
            <v>7824330864625010 - Ultimate</v>
          </cell>
          <cell r="C656" t="str">
            <v>Operations</v>
          </cell>
        </row>
        <row r="657">
          <cell r="A657" t="str">
            <v>7824330864625010 - Unleaded</v>
          </cell>
          <cell r="C657" t="str">
            <v>Operations</v>
          </cell>
        </row>
        <row r="658">
          <cell r="A658" t="str">
            <v>7824330886637019 - Add-Ons</v>
          </cell>
          <cell r="C658" t="str">
            <v>Operations</v>
          </cell>
        </row>
        <row r="659">
          <cell r="A659" t="str">
            <v>7824330886637019 - Diesel</v>
          </cell>
          <cell r="C659" t="str">
            <v>Operations</v>
          </cell>
        </row>
        <row r="660">
          <cell r="A660" t="str">
            <v>7824330886637019 - Ultimate Diesel</v>
          </cell>
          <cell r="C660" t="str">
            <v>Operations</v>
          </cell>
        </row>
        <row r="661">
          <cell r="A661" t="str">
            <v>7824330886637019 - Unleaded</v>
          </cell>
          <cell r="C661" t="str">
            <v>Operations</v>
          </cell>
        </row>
        <row r="662">
          <cell r="A662" t="str">
            <v>7824331015176011 - Diesel</v>
          </cell>
          <cell r="C662" t="str">
            <v>Operations</v>
          </cell>
        </row>
        <row r="663">
          <cell r="A663" t="str">
            <v>7824331015176011 - Ultimate Diesel</v>
          </cell>
          <cell r="C663" t="str">
            <v>Operations</v>
          </cell>
        </row>
        <row r="664">
          <cell r="A664" t="str">
            <v>7824331111302015 - Add-Ons</v>
          </cell>
          <cell r="C664" t="str">
            <v>Operations</v>
          </cell>
        </row>
        <row r="665">
          <cell r="A665" t="str">
            <v>7824331111302015 - Unleaded</v>
          </cell>
          <cell r="C665" t="str">
            <v>Operations</v>
          </cell>
        </row>
        <row r="666">
          <cell r="A666" t="str">
            <v>7824331297554017 - Unleaded</v>
          </cell>
          <cell r="C666" t="str">
            <v>Operations</v>
          </cell>
        </row>
        <row r="667">
          <cell r="A667" t="str">
            <v>7824331328492015 - Add-Ons</v>
          </cell>
          <cell r="C667" t="str">
            <v>Operations</v>
          </cell>
        </row>
        <row r="668">
          <cell r="A668" t="str">
            <v>7824331328492015 - Unleaded</v>
          </cell>
          <cell r="C668" t="str">
            <v>Operations</v>
          </cell>
        </row>
        <row r="669">
          <cell r="A669" t="str">
            <v>7824331328697018 - Add-Ons</v>
          </cell>
          <cell r="C669" t="str">
            <v>Operations</v>
          </cell>
        </row>
        <row r="670">
          <cell r="A670" t="str">
            <v>7824331328697018 - Unleaded</v>
          </cell>
          <cell r="C670" t="str">
            <v>Operations</v>
          </cell>
        </row>
        <row r="671">
          <cell r="A671" t="str">
            <v>7824331338153014 - Ultimate</v>
          </cell>
          <cell r="C671" t="str">
            <v>Operations</v>
          </cell>
        </row>
        <row r="672">
          <cell r="A672" t="str">
            <v>7824331338153014 - Unleaded</v>
          </cell>
          <cell r="C672" t="str">
            <v>Operations</v>
          </cell>
        </row>
        <row r="673">
          <cell r="A673" t="str">
            <v>7824331367781013 - Diesel</v>
          </cell>
          <cell r="C673" t="str">
            <v>Operations</v>
          </cell>
        </row>
        <row r="674">
          <cell r="A674" t="str">
            <v>7824331367781013 - Ultimate Diesel</v>
          </cell>
          <cell r="C674" t="str">
            <v>Operations</v>
          </cell>
        </row>
        <row r="675">
          <cell r="A675" t="str">
            <v>7824331367781013 - Unleaded</v>
          </cell>
          <cell r="C675" t="str">
            <v>Operations</v>
          </cell>
        </row>
        <row r="676">
          <cell r="A676" t="str">
            <v>7824331367846016 - Diesel</v>
          </cell>
          <cell r="C676" t="str">
            <v>Operations</v>
          </cell>
        </row>
        <row r="677">
          <cell r="A677" t="str">
            <v>7824331367846016 - Ultimate Diesel</v>
          </cell>
          <cell r="C677" t="str">
            <v>Operations</v>
          </cell>
        </row>
        <row r="678">
          <cell r="A678" t="str">
            <v>7824331367846016 - Unleaded</v>
          </cell>
          <cell r="C678" t="str">
            <v>Operations</v>
          </cell>
        </row>
        <row r="679">
          <cell r="A679" t="str">
            <v>7824331367854015 - Diesel</v>
          </cell>
          <cell r="C679" t="str">
            <v>Operations</v>
          </cell>
        </row>
        <row r="680">
          <cell r="A680" t="str">
            <v>7824331367854015 - Ultimate Diesel</v>
          </cell>
          <cell r="C680" t="str">
            <v>Operations</v>
          </cell>
        </row>
        <row r="681">
          <cell r="A681" t="str">
            <v>7824331487752014 - Add-Ons</v>
          </cell>
          <cell r="C681" t="str">
            <v>Operations</v>
          </cell>
        </row>
        <row r="682">
          <cell r="A682" t="str">
            <v>7824331487752014 - Diesel</v>
          </cell>
          <cell r="C682" t="str">
            <v>Operations</v>
          </cell>
        </row>
        <row r="683">
          <cell r="A683" t="str">
            <v>7824331487752014 - Ultimate Diesel</v>
          </cell>
          <cell r="C683" t="str">
            <v>Operations</v>
          </cell>
        </row>
        <row r="684">
          <cell r="A684" t="str">
            <v>7824331532936016 - Add-Ons</v>
          </cell>
          <cell r="C684" t="str">
            <v>Operations</v>
          </cell>
        </row>
        <row r="685">
          <cell r="A685" t="str">
            <v>7824331532936016 - Unleaded</v>
          </cell>
          <cell r="C685" t="str">
            <v>Operations</v>
          </cell>
        </row>
        <row r="686">
          <cell r="A686" t="str">
            <v>7824331532979014 - Add-Ons</v>
          </cell>
          <cell r="C686" t="str">
            <v>Operations</v>
          </cell>
        </row>
        <row r="687">
          <cell r="A687" t="str">
            <v>7824331532979014 - Unleaded</v>
          </cell>
          <cell r="C687" t="str">
            <v>Operations</v>
          </cell>
        </row>
        <row r="688">
          <cell r="A688" t="str">
            <v>7824331593773014 - Diesel</v>
          </cell>
          <cell r="C688" t="str">
            <v>Operations</v>
          </cell>
        </row>
        <row r="689">
          <cell r="A689" t="str">
            <v>7824331593773014 - Ultimate Diesel</v>
          </cell>
          <cell r="C689" t="str">
            <v>Operations</v>
          </cell>
        </row>
        <row r="690">
          <cell r="A690" t="str">
            <v>7824331620126019 - Diesel</v>
          </cell>
          <cell r="C690" t="str">
            <v>Operations</v>
          </cell>
        </row>
        <row r="691">
          <cell r="A691" t="str">
            <v>7824331620126019 - Premium Unleaded</v>
          </cell>
          <cell r="C691" t="str">
            <v>Operations</v>
          </cell>
        </row>
        <row r="692">
          <cell r="A692" t="str">
            <v>7824331620126019 - Ultimate Diesel</v>
          </cell>
          <cell r="C692" t="str">
            <v>Operations</v>
          </cell>
        </row>
        <row r="693">
          <cell r="A693" t="str">
            <v>7824331753592013 - Diesel</v>
          </cell>
          <cell r="C693" t="str">
            <v>Operations</v>
          </cell>
        </row>
        <row r="694">
          <cell r="A694" t="str">
            <v>7824331753592013 - Ultimate Diesel</v>
          </cell>
          <cell r="C694" t="str">
            <v>Operations</v>
          </cell>
        </row>
        <row r="695">
          <cell r="A695" t="str">
            <v>7824331753606017 - Diesel</v>
          </cell>
          <cell r="C695" t="str">
            <v>Operations</v>
          </cell>
        </row>
        <row r="696">
          <cell r="A696" t="str">
            <v>7824331753606017 - Ultimate Diesel</v>
          </cell>
          <cell r="C696" t="str">
            <v>Operations</v>
          </cell>
        </row>
        <row r="697">
          <cell r="A697" t="str">
            <v>7824331784234012 - Ultimate Diesel</v>
          </cell>
          <cell r="C697" t="str">
            <v>Operations</v>
          </cell>
        </row>
        <row r="698">
          <cell r="A698" t="str">
            <v>7824331790676014 - Diesel</v>
          </cell>
          <cell r="C698" t="str">
            <v>Operations</v>
          </cell>
        </row>
        <row r="699">
          <cell r="A699" t="str">
            <v>7824331790676014 - Ultimate Diesel</v>
          </cell>
          <cell r="C699" t="str">
            <v>Operations</v>
          </cell>
        </row>
        <row r="700">
          <cell r="A700" t="str">
            <v>7824331836234010 - Diesel</v>
          </cell>
          <cell r="C700" t="str">
            <v>Operations</v>
          </cell>
        </row>
        <row r="701">
          <cell r="A701" t="str">
            <v>7824331836234010 - Ultimate Diesel</v>
          </cell>
          <cell r="C701" t="str">
            <v>Operations</v>
          </cell>
        </row>
        <row r="702">
          <cell r="A702" t="str">
            <v>7824331949594015 - Diesel</v>
          </cell>
          <cell r="C702" t="str">
            <v>Operations</v>
          </cell>
        </row>
        <row r="703">
          <cell r="A703" t="str">
            <v>7824331949594015 - Ultimate</v>
          </cell>
          <cell r="C703" t="str">
            <v>Operations</v>
          </cell>
        </row>
        <row r="704">
          <cell r="A704" t="str">
            <v>7824331949594015 - Ultimate Diesel</v>
          </cell>
          <cell r="C704" t="str">
            <v>Operations</v>
          </cell>
        </row>
        <row r="705">
          <cell r="A705" t="str">
            <v>7824331949594015 - Unleaded</v>
          </cell>
          <cell r="C705" t="str">
            <v>Operations</v>
          </cell>
        </row>
        <row r="706">
          <cell r="A706" t="str">
            <v>7824331962876026 - Ultimate Diesel</v>
          </cell>
          <cell r="C706" t="str">
            <v>Operations</v>
          </cell>
        </row>
        <row r="707">
          <cell r="A707" t="str">
            <v>7824331963295018 - Ultimate Diesel</v>
          </cell>
          <cell r="C707" t="str">
            <v>Operations</v>
          </cell>
        </row>
        <row r="708">
          <cell r="A708" t="str">
            <v>7824331996606012 - Ultimate Diesel</v>
          </cell>
          <cell r="C708" t="str">
            <v>Operations</v>
          </cell>
        </row>
        <row r="709">
          <cell r="A709" t="str">
            <v>7824331996622012 - Diesel</v>
          </cell>
          <cell r="C709" t="str">
            <v>Operations</v>
          </cell>
        </row>
        <row r="710">
          <cell r="A710" t="str">
            <v>7824331996622012 - Ultimate Diesel</v>
          </cell>
          <cell r="C710" t="str">
            <v>Operations</v>
          </cell>
        </row>
        <row r="711">
          <cell r="A711" t="str">
            <v>7824332077949016 - Add-Ons</v>
          </cell>
          <cell r="C711" t="str">
            <v>Operations</v>
          </cell>
        </row>
        <row r="712">
          <cell r="A712" t="str">
            <v>7824332077949016 - Ultimate</v>
          </cell>
          <cell r="C712" t="str">
            <v>Operations</v>
          </cell>
        </row>
        <row r="713">
          <cell r="A713" t="str">
            <v>7824332077949016 - Ultimate Diesel</v>
          </cell>
          <cell r="C713" t="str">
            <v>Operations</v>
          </cell>
        </row>
        <row r="714">
          <cell r="A714" t="str">
            <v>7824332077949016 - Unleaded</v>
          </cell>
          <cell r="C714" t="str">
            <v>Operations</v>
          </cell>
        </row>
        <row r="715">
          <cell r="A715" t="str">
            <v>7824332093251015 - Diesel</v>
          </cell>
          <cell r="C715" t="str">
            <v>Operations</v>
          </cell>
        </row>
        <row r="716">
          <cell r="A716" t="str">
            <v>7824332093251015 - Ultimate Diesel</v>
          </cell>
          <cell r="C716" t="str">
            <v>Operations</v>
          </cell>
        </row>
        <row r="717">
          <cell r="A717" t="str">
            <v>7824332236575019 - Unleaded</v>
          </cell>
          <cell r="C717" t="str">
            <v>Operations</v>
          </cell>
        </row>
        <row r="718">
          <cell r="A718" t="str">
            <v>7824339113266035 - Ultimate Diesel</v>
          </cell>
          <cell r="C718" t="str">
            <v>Operations</v>
          </cell>
        </row>
        <row r="719">
          <cell r="A719" t="str">
            <v>7824339113533023 - Ultimate Diesel</v>
          </cell>
          <cell r="C719" t="str">
            <v>Operations</v>
          </cell>
        </row>
        <row r="720">
          <cell r="A720" t="str">
            <v>7824339115293028 - Unleaded</v>
          </cell>
          <cell r="C720" t="str">
            <v>Operations</v>
          </cell>
        </row>
        <row r="721">
          <cell r="A721" t="str">
            <v>Sundry Adjustment</v>
          </cell>
          <cell r="C721" t="str">
            <v>Operations</v>
          </cell>
        </row>
        <row r="722">
          <cell r="A722" t="str">
            <v>7006489114505018 - Unleaded</v>
          </cell>
          <cell r="C722" t="str">
            <v>Operations</v>
          </cell>
        </row>
        <row r="723">
          <cell r="A723" t="str">
            <v>7824332236583019 - Unleaded</v>
          </cell>
          <cell r="C723" t="str">
            <v>Operations</v>
          </cell>
        </row>
        <row r="724">
          <cell r="A724" t="str">
            <v>7006489113487012 - Unleaded</v>
          </cell>
          <cell r="C724" t="str">
            <v>Operations</v>
          </cell>
        </row>
        <row r="725">
          <cell r="A725" t="str">
            <v>7824330864625010 - Premium Unleaded</v>
          </cell>
          <cell r="C725" t="str">
            <v>Operations</v>
          </cell>
        </row>
        <row r="726">
          <cell r="A726" t="str">
            <v>7824332295091010 - Unleaded</v>
          </cell>
          <cell r="C726" t="str">
            <v>Operations</v>
          </cell>
        </row>
        <row r="727">
          <cell r="A727" t="str">
            <v>Parks &amp; Reserves - Landfill</v>
          </cell>
          <cell r="C727" t="str">
            <v>Operations</v>
          </cell>
        </row>
        <row r="728">
          <cell r="A728" t="str">
            <v>Wastewater - Landfill</v>
          </cell>
          <cell r="C728" t="str">
            <v>Water and Waste Water Treatment</v>
          </cell>
        </row>
        <row r="729">
          <cell r="A729" t="str">
            <v>Works / Services - Landfill</v>
          </cell>
          <cell r="C729" t="str">
            <v>Operations</v>
          </cell>
        </row>
        <row r="730">
          <cell r="A730" t="str">
            <v>Stormwater - Landfill</v>
          </cell>
          <cell r="C730" t="str">
            <v>Property</v>
          </cell>
        </row>
        <row r="731">
          <cell r="A731" t="str">
            <v>Property Services - Landfill</v>
          </cell>
          <cell r="C731" t="str">
            <v>Property</v>
          </cell>
        </row>
        <row r="732">
          <cell r="A732" t="str">
            <v>Waikanae Water T/Plant - Landfill</v>
          </cell>
          <cell r="C732" t="str">
            <v>Water and Waste Water Treatment</v>
          </cell>
        </row>
        <row r="733">
          <cell r="A733" t="str">
            <v>169 Rimu Rd - Bin Collection</v>
          </cell>
          <cell r="C733" t="str">
            <v>Property</v>
          </cell>
        </row>
        <row r="734">
          <cell r="A734" t="str">
            <v>00 Mahara Pl - Bin Collection</v>
          </cell>
          <cell r="C734" t="str">
            <v>Property</v>
          </cell>
        </row>
        <row r="735">
          <cell r="A735" t="str">
            <v>175 Rimu Rd - Bin Collection</v>
          </cell>
          <cell r="C735" t="str">
            <v>Property</v>
          </cell>
        </row>
        <row r="736">
          <cell r="A736" t="str">
            <v>Aotaki St - Bin Collection</v>
          </cell>
          <cell r="C736" t="str">
            <v>Property</v>
          </cell>
        </row>
        <row r="737">
          <cell r="A737" t="str">
            <v>WWTP Riverbank Rd - Bin Collection</v>
          </cell>
          <cell r="C737" t="str">
            <v>Water and Waste Water Treatment</v>
          </cell>
        </row>
        <row r="738">
          <cell r="A738" t="str">
            <v>WWTP Mazengarb Rd - Bin Collection</v>
          </cell>
          <cell r="C738" t="str">
            <v>Water and Waste Water Treatment</v>
          </cell>
        </row>
        <row r="739">
          <cell r="A739" t="str">
            <v>WTP Reikorangi Rd - Bin Collection</v>
          </cell>
          <cell r="C739" t="str">
            <v>Water and Waste Water Treatment</v>
          </cell>
        </row>
        <row r="740">
          <cell r="A740" t="str">
            <v>1 Fytfield Place - Bin Collection</v>
          </cell>
          <cell r="C740" t="str">
            <v>Property</v>
          </cell>
        </row>
      </sheetData>
      <sheetData sheetId="5"/>
      <sheetData sheetId="6"/>
      <sheetData sheetId="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mantha Costello" refreshedDate="43405.647523148145" createdVersion="4" refreshedVersion="4" minRefreshableVersion="3" recordCount="61" xr:uid="{00000000-000A-0000-FFFF-FFFF03000000}">
  <cacheSource type="worksheet">
    <worksheetSource ref="B1:U62" sheet="Datasheet"/>
  </cacheSource>
  <cacheFields count="18">
    <cacheField name="Invoice Number" numFmtId="0">
      <sharedItems/>
    </cacheField>
    <cacheField name="Local ID" numFmtId="0">
      <sharedItems/>
    </cacheField>
    <cacheField name="Date From" numFmtId="14">
      <sharedItems containsSemiMixedTypes="0" containsNonDate="0" containsDate="1" containsString="0" minDate="2013-09-01T00:00:00" maxDate="2018-09-02T00:00:00"/>
    </cacheField>
    <cacheField name="Date To" numFmtId="14">
      <sharedItems containsSemiMixedTypes="0" containsNonDate="0" containsDate="1" containsString="0" minDate="2013-09-30T00:00:00" maxDate="2018-10-01T00:00:00" count="61">
        <d v="2013-09-30T00:00:00"/>
        <d v="2013-10-31T00:00:00"/>
        <d v="2013-11-30T00:00:00"/>
        <d v="2013-12-31T00:00:00"/>
        <d v="2014-01-31T00:00:00"/>
        <d v="2014-02-28T00:00:00"/>
        <d v="2014-03-31T00:00:00"/>
        <d v="2014-04-30T00:00:00"/>
        <d v="2014-05-31T00:00:00"/>
        <d v="2014-06-30T00:00:00"/>
        <d v="2014-07-31T00:00:00"/>
        <d v="2014-08-31T00:00:00"/>
        <d v="2014-09-30T00:00:00"/>
        <d v="2014-10-31T00:00:00"/>
        <d v="2014-11-30T00:00:00"/>
        <d v="2014-12-31T00:00:00"/>
        <d v="2015-01-31T00:00:00"/>
        <d v="2015-02-28T00:00:00"/>
        <d v="2015-03-31T00:00:00"/>
        <d v="2015-04-30T00:00:00"/>
        <d v="2015-05-31T00:00:00"/>
        <d v="2015-06-30T00:00:00"/>
        <d v="2015-07-31T00:00:00"/>
        <d v="2015-08-31T00:00:00"/>
        <d v="2015-09-30T00:00:00"/>
        <d v="2015-10-31T00:00:00"/>
        <d v="2015-11-30T00:00:00"/>
        <d v="2015-12-31T00:00:00"/>
        <d v="2016-01-31T00:00:00"/>
        <d v="2016-02-29T00:00:00"/>
        <d v="2016-03-31T00:00:00"/>
        <d v="2016-04-30T00:00:00"/>
        <d v="2016-05-31T00:00:00"/>
        <d v="2016-06-30T00:00:00"/>
        <d v="2016-07-31T00:00:00"/>
        <d v="2016-08-31T00:00:00"/>
        <d v="2016-09-30T00:00:00"/>
        <d v="2016-10-31T00:00:00"/>
        <d v="2016-11-30T00:00:00"/>
        <d v="2016-12-31T00:00:00"/>
        <d v="2017-01-31T00:00:00"/>
        <d v="2017-02-28T00:00:00"/>
        <d v="2017-03-31T00:00:00"/>
        <d v="2017-04-30T00:00:00"/>
        <d v="2017-05-31T00:00:00"/>
        <d v="2017-06-30T00:00:00"/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</sharedItems>
    </cacheField>
    <cacheField name="Financial year" numFmtId="0">
      <sharedItems containsBlank="1" count="7">
        <s v="2013/14"/>
        <s v="2014/15"/>
        <s v="2015/16"/>
        <s v="2016/17"/>
        <s v="2017/18"/>
        <s v="2018/19"/>
        <m u="1"/>
      </sharedItems>
    </cacheField>
    <cacheField name="Division" numFmtId="0">
      <sharedItems/>
    </cacheField>
    <cacheField name="Energy Units" numFmtId="0">
      <sharedItems/>
    </cacheField>
    <cacheField name="Units Used" numFmtId="0">
      <sharedItems containsSemiMixedTypes="0" containsString="0" containsNumber="1" containsInteger="1" minValue="28" maxValue="31"/>
    </cacheField>
    <cacheField name="Rate" numFmtId="0">
      <sharedItems containsSemiMixedTypes="0" containsString="0" containsNumber="1" minValue="2.1559699999999999" maxValue="9.6920000000000002"/>
    </cacheField>
    <cacheField name="GIC Govt Levy" numFmtId="0">
      <sharedItems containsBlank="1" containsMixedTypes="1" containsNumber="1" minValue="1.502E-2" maxValue="1.9099999999999999E-2"/>
    </cacheField>
    <cacheField name="Total" numFmtId="0">
      <sharedItems containsSemiMixedTypes="0" containsString="0" containsNumber="1" minValue="66.84" maxValue="301.04000000000002"/>
    </cacheField>
    <cacheField name="Units Used (kWh)" numFmtId="0">
      <sharedItems containsSemiMixedTypes="0" containsString="0" containsNumber="1" minValue="-173355.83127999998" maxValue="234674"/>
    </cacheField>
    <cacheField name="Rate2" numFmtId="0">
      <sharedItems containsSemiMixedTypes="0" containsString="0" containsNumber="1" minValue="4.5010000000000001E-2" maxValue="12.468249999999999"/>
    </cacheField>
    <cacheField name="Total2" numFmtId="0">
      <sharedItems containsSemiMixedTypes="0" containsString="0" containsNumber="1" minValue="-7788.33" maxValue="11293.24"/>
    </cacheField>
    <cacheField name="Units Used2" numFmtId="0">
      <sharedItems containsMixedTypes="1" containsNumber="1" minValue="-28058" maxValue="234674"/>
    </cacheField>
    <cacheField name="Rate3" numFmtId="0">
      <sharedItems containsMixedTypes="1" containsNumber="1" minValue="2.7699999999999999E-2" maxValue="1.38958"/>
    </cacheField>
    <cacheField name="Total3" numFmtId="0">
      <sharedItems containsMixedTypes="1" containsNumber="1" minValue="-443.1" maxValue="724.48"/>
    </cacheField>
    <cacheField name="total totoal" numFmtId="0">
      <sharedItems containsString="0" containsBlank="1" containsNumber="1" minValue="-7930.39" maxValue="12200.8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ke Roos" refreshedDate="43409.495921759262" createdVersion="6" refreshedVersion="6" minRefreshableVersion="3" recordCount="61" xr:uid="{77749017-82BA-400F-B0BC-3E161A9BDF43}">
  <cacheSource type="worksheet">
    <worksheetSource ref="A1:E62" sheet="Analysis"/>
  </cacheSource>
  <cacheFields count="5">
    <cacheField name="Date To" numFmtId="14">
      <sharedItems containsSemiMixedTypes="0" containsNonDate="0" containsDate="1" containsString="0" minDate="2013-09-30T00:00:00" maxDate="2018-10-01T00:00:00"/>
    </cacheField>
    <cacheField name="Month" numFmtId="1">
      <sharedItems containsSemiMixedTypes="0" containsString="0" containsNumber="1" containsInteger="1" minValue="1" maxValue="12" count="12">
        <n v="9"/>
        <n v="10"/>
        <n v="11"/>
        <n v="12"/>
        <n v="1"/>
        <n v="2"/>
        <n v="3"/>
        <n v="4"/>
        <n v="5"/>
        <n v="6"/>
        <n v="7"/>
        <n v="8"/>
      </sharedItems>
    </cacheField>
    <cacheField name="year" numFmtId="0">
      <sharedItems containsSemiMixedTypes="0" containsString="0" containsNumber="1" containsInteger="1" minValue="2013" maxValue="2018" count="6">
        <n v="2013"/>
        <n v="2014"/>
        <n v="2015"/>
        <n v="2016"/>
        <n v="2017"/>
        <n v="2018"/>
      </sharedItems>
    </cacheField>
    <cacheField name="Units Used (kWh)" numFmtId="0">
      <sharedItems containsSemiMixedTypes="0" containsString="0" containsNumber="1" minValue="-173355.83127999998" maxValue="234674"/>
    </cacheField>
    <cacheField name="Cost" numFmtId="0">
      <sharedItems containsSemiMixedTypes="0" containsString="0" containsNumber="1" minValue="-7788.33" maxValue="11293.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">
  <r>
    <s v="6628395"/>
    <s v="Haruatai Park, Otaki"/>
    <d v="2013-09-01T00:00:00"/>
    <x v="0"/>
    <x v="0"/>
    <s v="Aquatics"/>
    <s v="kWh"/>
    <n v="30"/>
    <n v="7.23"/>
    <m/>
    <n v="216.9"/>
    <n v="137745"/>
    <n v="5.8900000000000001E-2"/>
    <n v="8113.17"/>
    <n v="137745"/>
    <n v="0.2772"/>
    <n v="381.83"/>
    <n v="8711.9"/>
  </r>
  <r>
    <s v="6703430"/>
    <s v="Haruatai Park, Otaki"/>
    <d v="2013-10-01T00:00:00"/>
    <x v="1"/>
    <x v="0"/>
    <s v="Aquatics"/>
    <s v="kWh"/>
    <n v="31"/>
    <n v="2.1559699999999999"/>
    <s v=""/>
    <n v="66.84"/>
    <n v="614"/>
    <n v="4.7980000000000002E-2"/>
    <n v="29.46"/>
    <n v="614"/>
    <n v="0.2772"/>
    <n v="1.7"/>
    <n v="98"/>
  </r>
  <r>
    <s v="6780287"/>
    <s v="Haruatai Park, Otaki"/>
    <d v="2013-11-01T00:00:00"/>
    <x v="2"/>
    <x v="0"/>
    <s v="Aquatics"/>
    <s v="kWh"/>
    <n v="30"/>
    <n v="7.76"/>
    <s v=""/>
    <n v="232.8"/>
    <n v="-28058"/>
    <n v="4.5010000000000001E-2"/>
    <n v="-1263.0899999999999"/>
    <n v="-28058"/>
    <n v="0.2772"/>
    <n v="-77.78"/>
    <n v="-1108.07"/>
  </r>
  <r>
    <s v="6851370"/>
    <s v="Haruatai Park, Otaki"/>
    <d v="2013-12-01T00:00:00"/>
    <x v="3"/>
    <x v="0"/>
    <s v="Aquatics"/>
    <s v="kWh"/>
    <n v="31"/>
    <n v="7.76"/>
    <s v=""/>
    <n v="240.56"/>
    <n v="46035"/>
    <n v="4.5010000000000001E-2"/>
    <n v="2072.36"/>
    <n v="46035"/>
    <n v="0.2772"/>
    <n v="127.61"/>
    <n v="2440.5300000000002"/>
  </r>
  <r>
    <s v="6925162"/>
    <s v="Haruatai Park, Otaki"/>
    <d v="2014-01-01T00:00:00"/>
    <x v="4"/>
    <x v="0"/>
    <s v="Aquatics"/>
    <s v="kWh"/>
    <n v="31"/>
    <n v="7.76"/>
    <s v=""/>
    <n v="240.56"/>
    <n v="103019"/>
    <n v="4.5010000000000001E-2"/>
    <n v="4637.57"/>
    <n v="103019"/>
    <n v="0.2772"/>
    <n v="285.57"/>
    <n v="5163.7"/>
  </r>
  <r>
    <s v="6993809"/>
    <s v="Haruatai Park, Otaki"/>
    <d v="2014-02-01T00:00:00"/>
    <x v="5"/>
    <x v="0"/>
    <s v="Aquatics"/>
    <s v="kWh"/>
    <n v="28"/>
    <n v="7.76"/>
    <s v=""/>
    <n v="217.28"/>
    <n v="80511"/>
    <n v="4.5010000000000001E-2"/>
    <n v="3624.36"/>
    <n v="80511"/>
    <n v="0.2772"/>
    <n v="223.18"/>
    <n v="4064.82"/>
  </r>
  <r>
    <s v="7065845"/>
    <s v="Haruatai Park, Otaki"/>
    <d v="2014-03-01T00:00:00"/>
    <x v="6"/>
    <x v="0"/>
    <s v="Aquatics"/>
    <s v="kWh"/>
    <n v="31"/>
    <n v="7.76"/>
    <s v=""/>
    <n v="240.56"/>
    <n v="102290"/>
    <n v="4.5010000000000001E-2"/>
    <n v="4604.79"/>
    <n v="102290"/>
    <n v="0.2772"/>
    <n v="283.55"/>
    <n v="5128.9000000000005"/>
  </r>
  <r>
    <s v="7136616"/>
    <s v="Haruatai Park, Otaki"/>
    <d v="2014-04-01T00:00:00"/>
    <x v="7"/>
    <x v="0"/>
    <s v="Aquatics"/>
    <s v="kWh"/>
    <n v="30"/>
    <n v="7.76"/>
    <s v=""/>
    <n v="232.8"/>
    <n v="96395"/>
    <n v="4.5010000000000001E-2"/>
    <n v="4339.41"/>
    <n v="96395"/>
    <n v="0.2772"/>
    <n v="267.20999999999998"/>
    <n v="4839.42"/>
  </r>
  <r>
    <s v="7245396"/>
    <s v="Haruatai Park, Otaki"/>
    <d v="2014-05-01T00:00:00"/>
    <x v="8"/>
    <x v="0"/>
    <s v="Aquatics"/>
    <s v="kWh"/>
    <n v="31"/>
    <n v="7.76"/>
    <s v=""/>
    <n v="240.56"/>
    <n v="89264"/>
    <n v="4.5010000000000001E-2"/>
    <n v="4018.4"/>
    <n v="89264"/>
    <n v="0.2772"/>
    <n v="247.44"/>
    <n v="4506.4000000000005"/>
  </r>
  <r>
    <s v="7314443"/>
    <s v="Haruatai Park, Otaki"/>
    <d v="2014-06-01T00:00:00"/>
    <x v="9"/>
    <x v="0"/>
    <s v="Aquatics"/>
    <s v="kWh"/>
    <n v="30"/>
    <n v="7.76"/>
    <s v=""/>
    <n v="232.8"/>
    <n v="88652"/>
    <n v="4.5010000000000001E-2"/>
    <n v="3990.85"/>
    <n v="88652"/>
    <n v="0.2772"/>
    <n v="245.74"/>
    <n v="4469.3900000000003"/>
  </r>
  <r>
    <s v="7401332"/>
    <s v="Haruatai Park, Otaki"/>
    <d v="2014-07-01T00:00:00"/>
    <x v="10"/>
    <x v="1"/>
    <s v="Aquatics"/>
    <s v="kWh"/>
    <n v="31"/>
    <n v="7.76"/>
    <s v=""/>
    <n v="240.56"/>
    <n v="189247"/>
    <n v="4.5010000000000001E-2"/>
    <n v="8519.32"/>
    <n v="189247"/>
    <n v="0.2772"/>
    <n v="524.59"/>
    <n v="9284.4699999999993"/>
  </r>
  <r>
    <s v="7483488"/>
    <s v="Haruatai Park, Otaki"/>
    <d v="2014-08-01T00:00:00"/>
    <x v="11"/>
    <x v="1"/>
    <s v="Aquatics"/>
    <s v="kWh"/>
    <n v="31"/>
    <n v="7.76"/>
    <s v=""/>
    <n v="240.56"/>
    <n v="89785"/>
    <n v="4.5010000000000001E-2"/>
    <n v="4041.83"/>
    <n v="89785"/>
    <n v="0.2772"/>
    <n v="248.88"/>
    <n v="4531.2700000000004"/>
  </r>
  <r>
    <s v="7561268"/>
    <s v="Haruatai Park, Otaki"/>
    <d v="2014-09-01T00:00:00"/>
    <x v="12"/>
    <x v="1"/>
    <s v="Aquatics"/>
    <s v="kWh"/>
    <n v="30"/>
    <n v="7.76"/>
    <s v=""/>
    <n v="232.8"/>
    <n v="90382"/>
    <n v="4.5010000000000001E-2"/>
    <n v="4068.73"/>
    <n v="90382"/>
    <n v="0.2772"/>
    <n v="250.54"/>
    <n v="4552.0700000000006"/>
  </r>
  <r>
    <s v="7644100"/>
    <s v="Haruatai Park, Otaki"/>
    <d v="2014-10-01T00:00:00"/>
    <x v="13"/>
    <x v="1"/>
    <s v="Aquatics"/>
    <s v="kWh"/>
    <n v="31"/>
    <n v="8.2941599999999998"/>
    <s v=""/>
    <n v="257.12"/>
    <n v="234674"/>
    <n v="4.8120000000000003E-2"/>
    <n v="11293.24"/>
    <n v="234674"/>
    <n v="0.2772"/>
    <n v="650.52"/>
    <n v="12200.880000000001"/>
  </r>
  <r>
    <s v="7725171"/>
    <s v="Haruatai Park, Otaki"/>
    <d v="2014-11-01T00:00:00"/>
    <x v="14"/>
    <x v="1"/>
    <s v="Aquatics"/>
    <s v="kWh"/>
    <n v="30"/>
    <n v="8.2941599999999998"/>
    <s v=""/>
    <n v="248.82"/>
    <n v="134885"/>
    <n v="4.8120000000000003E-2"/>
    <n v="6491.07"/>
    <n v="134885"/>
    <n v="0.2772"/>
    <n v="373.9"/>
    <n v="7113.7899999999991"/>
  </r>
  <r>
    <s v="7805401"/>
    <s v="Haruatai Park, Otaki"/>
    <d v="2014-12-01T00:00:00"/>
    <x v="15"/>
    <x v="1"/>
    <s v="Aquatics"/>
    <s v="kWh"/>
    <n v="31"/>
    <n v="8.2941599999999998"/>
    <s v=""/>
    <n v="257.12"/>
    <n v="123916"/>
    <n v="4.8120000000000003E-2"/>
    <n v="5963.21"/>
    <n v="123916"/>
    <n v="0.2772"/>
    <n v="343.49"/>
    <n v="6563.82"/>
  </r>
  <r>
    <s v="7884084"/>
    <s v="Haruatai Park, Otaki"/>
    <d v="2015-01-01T00:00:00"/>
    <x v="16"/>
    <x v="1"/>
    <s v="Aquatics"/>
    <s v="kWh"/>
    <n v="31"/>
    <n v="8.2941599999999998"/>
    <s v=""/>
    <n v="257.12"/>
    <n v="91136"/>
    <n v="4.8120000000000003E-2"/>
    <n v="4385.74"/>
    <n v="91136"/>
    <n v="0.2772"/>
    <n v="252.63"/>
    <n v="4895.49"/>
  </r>
  <r>
    <s v="7966106"/>
    <s v="Haruatai Park, Otaki"/>
    <d v="2015-02-01T00:00:00"/>
    <x v="17"/>
    <x v="1"/>
    <s v="Aquatics"/>
    <s v="kWh"/>
    <n v="28"/>
    <n v="8.2941599999999998"/>
    <s v=""/>
    <n v="232.24"/>
    <n v="76390"/>
    <n v="4.8120000000000003E-2"/>
    <n v="3676.12"/>
    <n v="76390"/>
    <n v="0.2772"/>
    <n v="211.75"/>
    <n v="4120.1099999999997"/>
  </r>
  <r>
    <s v="8051583"/>
    <s v="Haruatai Park, Otaki"/>
    <d v="2015-03-01T00:00:00"/>
    <x v="18"/>
    <x v="1"/>
    <s v="Aquatics"/>
    <s v="kWh"/>
    <n v="31"/>
    <n v="8.2941599999999998"/>
    <s v=""/>
    <n v="257.12"/>
    <n v="95360"/>
    <n v="4.8120000000000003E-2"/>
    <n v="4589.01"/>
    <n v="95360"/>
    <n v="0.2772"/>
    <n v="264.33999999999997"/>
    <n v="5110.47"/>
  </r>
  <r>
    <s v="8134134"/>
    <s v="Haruatai Park, Otaki"/>
    <d v="2015-04-01T00:00:00"/>
    <x v="19"/>
    <x v="1"/>
    <s v="Aquatics"/>
    <s v="kWh"/>
    <n v="30"/>
    <n v="8.2941599999999998"/>
    <s v=""/>
    <n v="248.82"/>
    <n v="93959"/>
    <n v="4.8120000000000003E-2"/>
    <n v="4521.6000000000004"/>
    <n v="93959"/>
    <n v="0.2772"/>
    <n v="260.45"/>
    <n v="5030.87"/>
  </r>
  <r>
    <s v="8226754"/>
    <s v="Haruatai Park, Otaki"/>
    <d v="2015-05-01T00:00:00"/>
    <x v="20"/>
    <x v="1"/>
    <s v="Aquatics"/>
    <s v="kWh"/>
    <n v="31"/>
    <n v="8.2941599999999998"/>
    <s v=""/>
    <n v="257.12"/>
    <n v="114921"/>
    <n v="4.8120000000000003E-2"/>
    <n v="5530.34"/>
    <n v="114921"/>
    <n v="0.2772"/>
    <n v="318.56"/>
    <n v="6106.02"/>
  </r>
  <r>
    <s v="8310661"/>
    <s v="Haruatai Park, Otaki"/>
    <d v="2015-06-01T00:00:00"/>
    <x v="21"/>
    <x v="1"/>
    <s v="Aquatics"/>
    <s v="kWh"/>
    <n v="30"/>
    <n v="8.2941599999999998"/>
    <s v=""/>
    <n v="248.82"/>
    <n v="112698"/>
    <n v="4.8120000000000003E-2"/>
    <n v="5423.37"/>
    <n v="112698"/>
    <n v="0.2772"/>
    <n v="312.39999999999998"/>
    <n v="5984.5899999999992"/>
  </r>
  <r>
    <s v="8498421"/>
    <s v="Haruatai Park, Otaki"/>
    <d v="2015-07-01T00:00:00"/>
    <x v="22"/>
    <x v="2"/>
    <s v="Aquatics"/>
    <s v="kWh"/>
    <n v="31"/>
    <n v="8.2941599999999998"/>
    <n v="1.502E-2"/>
    <n v="257.58999999999997"/>
    <n v="135333"/>
    <n v="4.8120000000000003E-2"/>
    <n v="6512.67"/>
    <n v="135333"/>
    <n v="2.7699999999999999E-2"/>
    <n v="375.14"/>
    <n v="7145.4000000000005"/>
  </r>
  <r>
    <s v="8498522"/>
    <s v="Haruatai Park, Otaki"/>
    <d v="2015-08-01T00:00:00"/>
    <x v="23"/>
    <x v="2"/>
    <s v="Aquatics"/>
    <s v="GJ"/>
    <n v="31"/>
    <n v="9.0909999999999993"/>
    <s v=""/>
    <n v="281.82"/>
    <n v="150063.42272"/>
    <n v="11.864000000000001"/>
    <n v="6409.22"/>
    <n v="540.22400000000005"/>
    <n v="0.21245"/>
    <n v="114.77"/>
    <n v="6805.81"/>
  </r>
  <r>
    <s v="8588619"/>
    <s v="Haruatai Park, Otaki"/>
    <d v="2015-09-01T00:00:00"/>
    <x v="24"/>
    <x v="2"/>
    <s v="Aquatics"/>
    <s v="GJ"/>
    <n v="30"/>
    <n v="9.0909999999999993"/>
    <n v="1.9099999999999999E-2"/>
    <n v="273.3"/>
    <n v="131319.38387999998"/>
    <n v="11.864000000000001"/>
    <n v="5608.66"/>
    <s v=""/>
    <s v=""/>
    <s v=""/>
    <m/>
  </r>
  <r>
    <s v="8677452"/>
    <s v="Haruatai Park, Otaki"/>
    <d v="2015-10-01T00:00:00"/>
    <x v="25"/>
    <x v="2"/>
    <s v="Aquatics"/>
    <s v="GJ"/>
    <n v="31"/>
    <n v="9.4610000000000003"/>
    <n v="1.9099999999999999E-2"/>
    <n v="293.88"/>
    <n v="133674.12493999998"/>
    <n v="12.396100000000001"/>
    <n v="5970.68"/>
    <n v="481.22300000000001"/>
    <n v="0.21443999999999999"/>
    <n v="103.19"/>
    <n v="6367.75"/>
  </r>
  <r>
    <s v="8764192"/>
    <s v="Haruatai Park, Otaki"/>
    <d v="2015-11-01T00:00:00"/>
    <x v="26"/>
    <x v="2"/>
    <s v="Aquatics"/>
    <s v="GJ"/>
    <n v="30"/>
    <n v="9.4610000000000003"/>
    <n v="1.9099999999999999E-2"/>
    <n v="284.39999999999998"/>
    <n v="95136.038860000001"/>
    <n v="12.396100000000001"/>
    <n v="4249.3500000000004"/>
    <n v="342.48700000000002"/>
    <n v="0.21443999999999999"/>
    <n v="73.44"/>
    <n v="4607.1899999999996"/>
  </r>
  <r>
    <s v="8855412"/>
    <s v="Haruatai Park, Otaki"/>
    <d v="2015-12-01T00:00:00"/>
    <x v="27"/>
    <x v="2"/>
    <s v="Aquatics"/>
    <s v="GJ"/>
    <n v="31"/>
    <n v="9.4610000000000003"/>
    <n v="1.9099999999999999E-2"/>
    <n v="293.88"/>
    <n v="87351.532139999996"/>
    <n v="12.396100000000001"/>
    <n v="3901.62"/>
    <n v="314.46300000000002"/>
    <n v="0.21443999999999999"/>
    <n v="67.430000000000007"/>
    <n v="4262.9299999999994"/>
  </r>
  <r>
    <s v="8942723"/>
    <s v="Haruatai Park, Otaki"/>
    <d v="2016-01-01T00:00:00"/>
    <x v="28"/>
    <x v="2"/>
    <s v="Aquatics"/>
    <s v="GJ"/>
    <n v="31"/>
    <n v="9.4610000000000003"/>
    <n v="1.9099999999999999E-2"/>
    <n v="293.88"/>
    <n v="78807.852679999996"/>
    <n v="12.396100000000001"/>
    <n v="3520.02"/>
    <n v="283.70600000000002"/>
    <n v="0.21443999999999999"/>
    <n v="60.84"/>
    <n v="3874.7400000000002"/>
  </r>
  <r>
    <s v="9028850"/>
    <s v="Haruatai Park, Otaki"/>
    <d v="2016-02-01T00:00:00"/>
    <x v="29"/>
    <x v="2"/>
    <s v="Aquatics"/>
    <s v="GJ"/>
    <n v="29"/>
    <n v="9.4610000000000003"/>
    <n v="1.9099999999999999E-2"/>
    <n v="274.92"/>
    <n v="71133.346839999984"/>
    <n v="12.396100000000001"/>
    <n v="3177.24"/>
    <n v="256.07799999999997"/>
    <n v="0.21443999999999999"/>
    <n v="54.91"/>
    <n v="3507.0699999999997"/>
  </r>
  <r>
    <s v="9119485"/>
    <s v="Haruatai Park, Otaki"/>
    <d v="2016-03-01T00:00:00"/>
    <x v="30"/>
    <x v="2"/>
    <s v="Aquatics"/>
    <s v="GJ"/>
    <n v="31"/>
    <n v="9.4610000000000003"/>
    <n v="1.9099999999999999E-2"/>
    <n v="293.88"/>
    <n v="79858.694419999985"/>
    <n v="12.396100000000001"/>
    <n v="3566.96"/>
    <n v="287.48899999999998"/>
    <n v="0.21443999999999999"/>
    <n v="61.65"/>
    <n v="3922.4900000000002"/>
  </r>
  <r>
    <s v="9210647"/>
    <s v="Haruatai Park, Otaki"/>
    <d v="2016-04-01T00:00:00"/>
    <x v="31"/>
    <x v="2"/>
    <s v="Aquatics"/>
    <s v="GJ"/>
    <n v="30"/>
    <n v="9.4610000000000003"/>
    <n v="1.9099999999999999E-2"/>
    <n v="284.39999999999998"/>
    <n v="86558.748019999985"/>
    <n v="12.396100000000001"/>
    <n v="3866.22"/>
    <n v="311.60899999999998"/>
    <n v="0.21443999999999999"/>
    <n v="66.819999999999993"/>
    <n v="4217.4399999999996"/>
  </r>
  <r>
    <s v="9304678"/>
    <s v="Haruatai Park, Otaki"/>
    <d v="2016-05-01T00:00:00"/>
    <x v="32"/>
    <x v="2"/>
    <s v="Aquatics"/>
    <s v="GJ"/>
    <n v="31"/>
    <n v="9.4610000000000003"/>
    <n v="1.9099999999999999E-2"/>
    <n v="293.88"/>
    <n v="107698.63935999999"/>
    <n v="12.396100000000001"/>
    <n v="4810.46"/>
    <n v="387.71199999999999"/>
    <n v="0.21443999999999999"/>
    <n v="83.14"/>
    <n v="5187.4800000000005"/>
  </r>
  <r>
    <s v="9397678"/>
    <s v="Haruatai Park, Otaki"/>
    <d v="2016-06-01T00:00:00"/>
    <x v="33"/>
    <x v="2"/>
    <s v="Aquatics"/>
    <s v="GJ"/>
    <n v="30"/>
    <n v="9.4610000000000003"/>
    <n v="1.9099999999999999E-2"/>
    <n v="284.39999999999998"/>
    <n v="132026.61175999997"/>
    <n v="12.396100000000001"/>
    <n v="5897.08"/>
    <n v="475.29199999999997"/>
    <n v="0.21443999999999999"/>
    <n v="101.92"/>
    <n v="6283.4"/>
  </r>
  <r>
    <s v="9486100"/>
    <s v="Haruatai Park, Otaki"/>
    <d v="2016-07-01T00:00:00"/>
    <x v="34"/>
    <x v="3"/>
    <s v="Aquatics"/>
    <s v="GJ"/>
    <n v="31"/>
    <n v="9.4610000000000003"/>
    <n v="1.9E-2"/>
    <n v="293.88"/>
    <n v="138799.44371999998"/>
    <n v="12.396100000000001"/>
    <n v="6199.76"/>
    <n v="499.67399999999998"/>
    <n v="0.21443999999999999"/>
    <n v="107.15"/>
    <n v="6600.79"/>
  </r>
  <r>
    <s v="9579688"/>
    <s v="Haruatai Park, Otaki"/>
    <d v="2016-08-01T00:00:00"/>
    <x v="35"/>
    <x v="3"/>
    <s v="Aquatics"/>
    <s v="GJ"/>
    <n v="31"/>
    <n v="9.4610000000000003"/>
    <n v="1.9E-2"/>
    <n v="293.88"/>
    <n v="159434.05323999998"/>
    <n v="12.396100000000001"/>
    <n v="7121.44"/>
    <n v="573.95799999999997"/>
    <n v="0.21443999999999999"/>
    <n v="123.08"/>
    <n v="7538.4"/>
  </r>
  <r>
    <s v="9669104"/>
    <s v="Haruatai Park, Otaki"/>
    <d v="2016-09-01T00:00:00"/>
    <x v="36"/>
    <x v="3"/>
    <s v="Aquatics"/>
    <s v="GJ"/>
    <n v="30"/>
    <n v="9.4610000000000003"/>
    <n v="1.9E-2"/>
    <n v="284.39999999999998"/>
    <n v="143820.87277999998"/>
    <n v="12.396100000000001"/>
    <n v="6424.04"/>
    <n v="517.75099999999998"/>
    <n v="0.21443999999999999"/>
    <n v="111.03"/>
    <n v="6819.4699999999993"/>
  </r>
  <r>
    <s v="9756032"/>
    <s v="Haruatai Park, Otaki"/>
    <d v="2016-10-01T00:00:00"/>
    <x v="37"/>
    <x v="3"/>
    <s v="Aquatics"/>
    <s v="GJ"/>
    <n v="31"/>
    <n v="9.6920000000000002"/>
    <n v="1.9E-2"/>
    <n v="301.04000000000002"/>
    <n v="132686.61703999998"/>
    <n v="12.468249999999999"/>
    <n v="5961.18"/>
    <n v="477.66800000000001"/>
    <n v="0.58994999999999997"/>
    <n v="281.8"/>
    <n v="6544.02"/>
  </r>
  <r>
    <s v="9848909"/>
    <s v="Haruatai Park, Otaki"/>
    <d v="2016-11-01T00:00:00"/>
    <x v="38"/>
    <x v="3"/>
    <s v="Aquatics"/>
    <s v="GJ"/>
    <n v="30"/>
    <n v="9.6920000000000002"/>
    <n v="1.9E-2"/>
    <n v="291.33"/>
    <n v="110283.10447999999"/>
    <n v="12.468249999999999"/>
    <n v="4954.66"/>
    <n v="397.01600000000002"/>
    <n v="0.56220000000000003"/>
    <n v="223.2"/>
    <n v="5469.19"/>
  </r>
  <r>
    <s v="9936731"/>
    <s v="Haruatai Park, Otaki"/>
    <d v="2016-12-01T00:00:00"/>
    <x v="39"/>
    <x v="3"/>
    <s v="Aquatics"/>
    <s v="GJ"/>
    <n v="31"/>
    <n v="9.6920000000000002"/>
    <n v="1.9E-2"/>
    <n v="301.04000000000002"/>
    <n v="112885.90307999999"/>
    <n v="12.468249999999999"/>
    <n v="5071.59"/>
    <n v="406.38600000000002"/>
    <n v="0.54398000000000002"/>
    <n v="221.07"/>
    <n v="5593.7"/>
  </r>
  <r>
    <s v="10019697"/>
    <s v="Haruatai Park, Otaki"/>
    <d v="2017-01-01T00:00:00"/>
    <x v="40"/>
    <x v="3"/>
    <s v="Aquatics"/>
    <s v="GJ"/>
    <n v="31"/>
    <n v="9.6920000000000002"/>
    <n v="1.9E-2"/>
    <n v="301.04000000000002"/>
    <n v="96100.491019999987"/>
    <n v="12.468249999999999"/>
    <n v="4317.49"/>
    <n v="345.959"/>
    <n v="0.71994000000000002"/>
    <n v="249.07"/>
    <n v="4867.5999999999995"/>
  </r>
  <r>
    <s v="10104623"/>
    <s v="Haruatai Park, Otaki"/>
    <d v="2017-02-01T00:00:00"/>
    <x v="41"/>
    <x v="3"/>
    <s v="Aquatics"/>
    <s v="GJ"/>
    <n v="28"/>
    <n v="9.6920000000000002"/>
    <n v="1.9E-2"/>
    <n v="271.91000000000003"/>
    <n v="91086.00645999999"/>
    <n v="12.468249999999999"/>
    <n v="4092.19"/>
    <n v="327.90699999999998"/>
    <n v="0.73650000000000004"/>
    <n v="241.51"/>
    <n v="4605.6099999999997"/>
  </r>
  <r>
    <s v="10200363"/>
    <s v="Haruatai Park, Otaki"/>
    <d v="2017-03-01T00:00:00"/>
    <x v="42"/>
    <x v="3"/>
    <s v="Aquatics"/>
    <s v="GJ"/>
    <n v="31"/>
    <n v="9.6920000000000002"/>
    <n v="1.9E-2"/>
    <n v="301.04000000000002"/>
    <n v="57953.796959999992"/>
    <n v="12.468249999999999"/>
    <n v="2603.6799999999998"/>
    <n v="208.63200000000001"/>
    <n v="0.73194999999999999"/>
    <n v="152.71"/>
    <n v="3057.43"/>
  </r>
  <r>
    <s v="10296560"/>
    <s v="Haruatai Park, Otaki"/>
    <d v="2017-04-01T00:00:00"/>
    <x v="43"/>
    <x v="3"/>
    <s v="Aquatics"/>
    <s v="GJ"/>
    <n v="30"/>
    <n v="9.6920000000000002"/>
    <n v="1.9E-2"/>
    <n v="291.33"/>
    <n v="87115.696919999988"/>
    <n v="12.468249999999999"/>
    <n v="3913.83"/>
    <n v="313.61399999999998"/>
    <n v="0.72655999999999998"/>
    <n v="227.86"/>
    <n v="4433.0199999999995"/>
  </r>
  <r>
    <s v="10383094"/>
    <s v="Haruatai Park, Otaki"/>
    <d v="2017-05-01T00:00:00"/>
    <x v="44"/>
    <x v="3"/>
    <s v="Aquatics"/>
    <s v="GJ"/>
    <n v="31"/>
    <n v="9.6920000000000002"/>
    <n v="1.9E-2"/>
    <n v="301.04000000000002"/>
    <n v="-173355.83127999998"/>
    <n v="12.468249999999999"/>
    <n v="-7788.33"/>
    <n v="-624.07600000000002"/>
    <n v="0.71001000000000003"/>
    <n v="-443.1"/>
    <n v="-7930.39"/>
  </r>
  <r>
    <s v="10466100"/>
    <s v="Haruatai Park, Otaki"/>
    <d v="2017-06-01T00:00:00"/>
    <x v="45"/>
    <x v="3"/>
    <s v="Aquatics"/>
    <s v="GJ"/>
    <n v="30"/>
    <n v="9.6920000000000002"/>
    <n v="1.9E-2"/>
    <n v="291.33"/>
    <n v="2181.9618999999998"/>
    <n v="12.468249999999999"/>
    <n v="98.02"/>
    <n v="7.8550000000000004"/>
    <n v="0.69510000000000005"/>
    <n v="5.46"/>
    <n v="394.80999999999995"/>
  </r>
  <r>
    <s v="10557109"/>
    <s v="Haruatai Park, Otaki"/>
    <d v="2017-07-01T00:00:00"/>
    <x v="46"/>
    <x v="4"/>
    <s v="Aquatics"/>
    <s v="GJ"/>
    <n v="31"/>
    <n v="9.6920000000000002"/>
    <n v="1.7000000000000001E-2"/>
    <n v="300.98"/>
    <n v="73489.476799999989"/>
    <n v="12.468249999999999"/>
    <n v="3301.86"/>
    <n v="264.56"/>
    <n v="0.73609000000000002"/>
    <n v="194.74"/>
    <n v="3797.5800000000004"/>
  </r>
  <r>
    <s v="10659670"/>
    <s v="Haruatai Park, Otaki"/>
    <d v="2017-08-01T00:00:00"/>
    <x v="47"/>
    <x v="4"/>
    <s v="Aquatics"/>
    <s v="GJ"/>
    <n v="31"/>
    <n v="9.6920000000000002"/>
    <n v="1.7000000000000001E-2"/>
    <n v="300.98"/>
    <n v="0"/>
    <n v="12.468249999999999"/>
    <n v="0"/>
    <n v="0"/>
    <n v="0.80484"/>
    <n v="0"/>
    <n v="300.98"/>
  </r>
  <r>
    <s v="10733074"/>
    <s v="Haruatai Park, Otaki"/>
    <d v="2017-09-01T00:00:00"/>
    <x v="48"/>
    <x v="4"/>
    <s v="Aquatics"/>
    <s v="GJ"/>
    <n v="30"/>
    <n v="9.6920000000000002"/>
    <n v="1.7000000000000001E-2"/>
    <n v="291.27"/>
    <n v="-74143.370919999987"/>
    <n v="12.468249999999999"/>
    <n v="-3331.26"/>
    <n v="-266.91399999999999"/>
    <n v="0.81862999999999997"/>
    <n v="-218.5"/>
    <n v="-3258.4900000000002"/>
  </r>
  <r>
    <s v="10816534"/>
    <s v="Haruatai Park, Otaki"/>
    <d v="2017-10-01T00:00:00"/>
    <x v="49"/>
    <x v="4"/>
    <s v="Aquatics"/>
    <s v="GJ"/>
    <n v="31"/>
    <n v="9.5312999999999999"/>
    <n v="1.7000000000000001E-2"/>
    <n v="296"/>
    <n v="-1634.4575199999999"/>
    <n v="11.69014"/>
    <n v="-69.06"/>
    <n v="-5.8840000000000003"/>
    <n v="0.82884999999999998"/>
    <n v="-4.88"/>
    <n v="222.06"/>
  </r>
  <r>
    <s v="10904665"/>
    <s v="Haruatai Park, Otaki"/>
    <d v="2017-11-01T00:00:00"/>
    <x v="50"/>
    <x v="4"/>
    <s v="Aquatics"/>
    <s v="GJ"/>
    <n v="30"/>
    <n v="9.5312999999999999"/>
    <n v="1.7000000000000001E-2"/>
    <n v="286.45"/>
    <n v="-277.50221999999997"/>
    <n v="11.69014"/>
    <n v="-11.73"/>
    <n v="-0.999"/>
    <n v="0.86443000000000003"/>
    <n v="-0.86"/>
    <n v="273.86"/>
  </r>
  <r>
    <s v="10984175"/>
    <s v="Haruatai Park, Otaki"/>
    <d v="2017-12-01T00:00:00"/>
    <x v="51"/>
    <x v="4"/>
    <s v="Aquatics"/>
    <s v="GJ"/>
    <n v="31"/>
    <n v="9.5312999999999999"/>
    <n v="1.7000000000000001E-2"/>
    <n v="296"/>
    <n v="49876.787899999996"/>
    <n v="11.69014"/>
    <n v="2107.69"/>
    <n v="179.55500000000001"/>
    <n v="0.86443000000000003"/>
    <n v="155.21"/>
    <n v="2558.9"/>
  </r>
  <r>
    <s v="11069546"/>
    <s v="Haruatai Park, Otaki"/>
    <d v="2018-01-01T00:00:00"/>
    <x v="52"/>
    <x v="4"/>
    <s v="Aquatics"/>
    <s v="GJ"/>
    <n v="31"/>
    <n v="9.5312999999999999"/>
    <n v="1.7000000000000001E-2"/>
    <n v="296"/>
    <n v="92664.352419999996"/>
    <n v="11.69014"/>
    <n v="3915.84"/>
    <n v="333.589"/>
    <n v="1.18726"/>
    <n v="396.06"/>
    <n v="4607.9000000000005"/>
  </r>
  <r>
    <s v="11155086"/>
    <s v="Haruatai Park, Otaki"/>
    <d v="2018-02-01T00:00:00"/>
    <x v="53"/>
    <x v="4"/>
    <s v="Aquatics"/>
    <s v="GJ"/>
    <n v="28"/>
    <n v="9.5312999999999999"/>
    <n v="1.7000000000000001E-2"/>
    <n v="267.36"/>
    <n v="82436.492819999999"/>
    <n v="11.69014"/>
    <n v="3483.61"/>
    <n v="296.76900000000001"/>
    <n v="1.1978200000000001"/>
    <n v="355.48"/>
    <n v="4106.45"/>
  </r>
  <r>
    <s v="11238028"/>
    <s v="Haruatai Park, Otaki"/>
    <d v="2018-03-01T00:00:00"/>
    <x v="54"/>
    <x v="4"/>
    <s v="Aquatics"/>
    <s v="GJ"/>
    <n v="31"/>
    <n v="9.5312999999999999"/>
    <n v="1.7000000000000001E-2"/>
    <n v="296"/>
    <n v="98590.233160000003"/>
    <n v="11.69014"/>
    <n v="4166.25"/>
    <n v="365.92200000000003"/>
    <n v="1.1744699999999999"/>
    <n v="416.85"/>
    <n v="4879.1000000000004"/>
  </r>
  <r>
    <s v="11321375"/>
    <s v="Haruatai Park, Otaki"/>
    <d v="2018-04-01T00:00:00"/>
    <x v="55"/>
    <x v="4"/>
    <s v="Aquatics"/>
    <s v="GJ"/>
    <n v="30"/>
    <n v="9.5312999999999999"/>
    <n v="1.7000000000000001E-2"/>
    <n v="286.45"/>
    <n v="129157.97769999997"/>
    <n v="11.69014"/>
    <n v="5458"/>
    <n v="464.96499999999997"/>
    <n v="1.1922600000000001"/>
    <n v="554.36"/>
    <n v="6298.8099999999995"/>
  </r>
  <r>
    <s v="11415502"/>
    <s v="Haruatai Park, Otaki"/>
    <d v="2018-05-01T00:00:00"/>
    <x v="56"/>
    <x v="4"/>
    <s v="Aquatics"/>
    <s v="GJ"/>
    <n v="31"/>
    <n v="9.5312999999999999"/>
    <n v="1.7000000000000001E-2"/>
    <n v="296"/>
    <n v="149912.86596"/>
    <n v="11.69014"/>
    <n v="6335.04"/>
    <n v="539.68200000000002"/>
    <n v="1.1928099999999999"/>
    <n v="643.74"/>
    <n v="7274.78"/>
  </r>
  <r>
    <s v="11509955"/>
    <s v="Haruatai Park, Otaki"/>
    <d v="2018-06-01T00:00:00"/>
    <x v="57"/>
    <x v="4"/>
    <s v="Aquatics"/>
    <s v="GJ"/>
    <n v="30"/>
    <n v="9.5312999999999999"/>
    <n v="1.7000000000000001E-2"/>
    <n v="286.45"/>
    <n v="144237.26499999998"/>
    <n v="11.69014"/>
    <n v="6095.2"/>
    <n v="519.25"/>
    <n v="1.1605799999999999"/>
    <n v="602.63"/>
    <n v="6984.28"/>
  </r>
  <r>
    <s v="11595022"/>
    <s v="Haruatai Park, Otaki"/>
    <d v="2018-07-01T00:00:00"/>
    <x v="58"/>
    <x v="5"/>
    <s v="Aquatics"/>
    <s v="GJ"/>
    <n v="31"/>
    <n v="9.5312999999999999"/>
    <n v="1.7000000000000001E-2"/>
    <n v="296"/>
    <n v="151680.93565999999"/>
    <n v="11.69014"/>
    <n v="6409.78"/>
    <n v="546.04700000000003"/>
    <n v="1.2378400000000001"/>
    <n v="675.92"/>
    <n v="7381.7"/>
  </r>
  <r>
    <s v="11683096"/>
    <s v="Haruatai Park, Otaki"/>
    <d v="2018-08-01T00:00:00"/>
    <x v="59"/>
    <x v="5"/>
    <s v="Aquatics"/>
    <s v="GJ"/>
    <n v="31"/>
    <n v="9.5312999999999999"/>
    <n v="1.7000000000000001E-2"/>
    <n v="296"/>
    <n v="150608.42707999999"/>
    <n v="11.69014"/>
    <n v="6364.47"/>
    <n v="542.18600000000004"/>
    <n v="1.33622"/>
    <n v="724.48"/>
    <n v="7384.9500000000007"/>
  </r>
  <r>
    <s v="11763871"/>
    <s v="Haruatai Park, Otaki"/>
    <d v="2018-09-01T00:00:00"/>
    <x v="60"/>
    <x v="5"/>
    <s v="Aquatics"/>
    <s v="GJ"/>
    <n v="30"/>
    <n v="9.5312999999999999"/>
    <n v="1.7000000000000001E-2"/>
    <n v="286.45"/>
    <n v="141936.96881999998"/>
    <n v="11.69014"/>
    <n v="5998.02"/>
    <n v="510.96899999999999"/>
    <n v="1.38958"/>
    <n v="710.03"/>
    <n v="6994.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">
  <r>
    <d v="2013-09-30T00:00:00"/>
    <x v="0"/>
    <x v="0"/>
    <n v="137745"/>
    <n v="8113.17"/>
  </r>
  <r>
    <d v="2013-10-31T00:00:00"/>
    <x v="1"/>
    <x v="0"/>
    <n v="614"/>
    <n v="29.46"/>
  </r>
  <r>
    <d v="2013-11-30T00:00:00"/>
    <x v="2"/>
    <x v="0"/>
    <n v="-28058"/>
    <n v="-1263.0899999999999"/>
  </r>
  <r>
    <d v="2013-12-31T00:00:00"/>
    <x v="3"/>
    <x v="0"/>
    <n v="46035"/>
    <n v="2072.36"/>
  </r>
  <r>
    <d v="2014-01-31T00:00:00"/>
    <x v="4"/>
    <x v="1"/>
    <n v="103019"/>
    <n v="4637.57"/>
  </r>
  <r>
    <d v="2014-02-28T00:00:00"/>
    <x v="5"/>
    <x v="1"/>
    <n v="80511"/>
    <n v="3624.36"/>
  </r>
  <r>
    <d v="2014-03-31T00:00:00"/>
    <x v="6"/>
    <x v="1"/>
    <n v="102290"/>
    <n v="4604.79"/>
  </r>
  <r>
    <d v="2014-04-30T00:00:00"/>
    <x v="7"/>
    <x v="1"/>
    <n v="96395"/>
    <n v="4339.41"/>
  </r>
  <r>
    <d v="2014-05-31T00:00:00"/>
    <x v="8"/>
    <x v="1"/>
    <n v="89264"/>
    <n v="4018.4"/>
  </r>
  <r>
    <d v="2014-06-30T00:00:00"/>
    <x v="9"/>
    <x v="1"/>
    <n v="88652"/>
    <n v="3990.85"/>
  </r>
  <r>
    <d v="2014-07-31T00:00:00"/>
    <x v="10"/>
    <x v="1"/>
    <n v="189247"/>
    <n v="8519.32"/>
  </r>
  <r>
    <d v="2014-08-31T00:00:00"/>
    <x v="11"/>
    <x v="1"/>
    <n v="89785"/>
    <n v="4041.83"/>
  </r>
  <r>
    <d v="2014-09-30T00:00:00"/>
    <x v="0"/>
    <x v="1"/>
    <n v="90382"/>
    <n v="4068.73"/>
  </r>
  <r>
    <d v="2014-10-31T00:00:00"/>
    <x v="1"/>
    <x v="1"/>
    <n v="234674"/>
    <n v="11293.24"/>
  </r>
  <r>
    <d v="2014-11-30T00:00:00"/>
    <x v="2"/>
    <x v="1"/>
    <n v="134885"/>
    <n v="6491.07"/>
  </r>
  <r>
    <d v="2014-12-31T00:00:00"/>
    <x v="3"/>
    <x v="1"/>
    <n v="123916"/>
    <n v="5963.21"/>
  </r>
  <r>
    <d v="2015-01-31T00:00:00"/>
    <x v="4"/>
    <x v="2"/>
    <n v="91136"/>
    <n v="4385.74"/>
  </r>
  <r>
    <d v="2015-02-28T00:00:00"/>
    <x v="5"/>
    <x v="2"/>
    <n v="76390"/>
    <n v="3676.12"/>
  </r>
  <r>
    <d v="2015-03-31T00:00:00"/>
    <x v="6"/>
    <x v="2"/>
    <n v="95360"/>
    <n v="4589.01"/>
  </r>
  <r>
    <d v="2015-04-30T00:00:00"/>
    <x v="7"/>
    <x v="2"/>
    <n v="93959"/>
    <n v="4521.6000000000004"/>
  </r>
  <r>
    <d v="2015-05-31T00:00:00"/>
    <x v="8"/>
    <x v="2"/>
    <n v="114921"/>
    <n v="5530.34"/>
  </r>
  <r>
    <d v="2015-06-30T00:00:00"/>
    <x v="9"/>
    <x v="2"/>
    <n v="112698"/>
    <n v="5423.37"/>
  </r>
  <r>
    <d v="2015-07-31T00:00:00"/>
    <x v="10"/>
    <x v="2"/>
    <n v="135333"/>
    <n v="6512.67"/>
  </r>
  <r>
    <d v="2015-08-31T00:00:00"/>
    <x v="11"/>
    <x v="2"/>
    <n v="150063.42272"/>
    <n v="6409.22"/>
  </r>
  <r>
    <d v="2015-09-30T00:00:00"/>
    <x v="0"/>
    <x v="2"/>
    <n v="131319.38387999998"/>
    <n v="5608.66"/>
  </r>
  <r>
    <d v="2015-10-31T00:00:00"/>
    <x v="1"/>
    <x v="2"/>
    <n v="133674.12493999998"/>
    <n v="5970.68"/>
  </r>
  <r>
    <d v="2015-11-30T00:00:00"/>
    <x v="2"/>
    <x v="2"/>
    <n v="95136.038860000001"/>
    <n v="4249.3500000000004"/>
  </r>
  <r>
    <d v="2015-12-31T00:00:00"/>
    <x v="3"/>
    <x v="2"/>
    <n v="87351.532139999996"/>
    <n v="3901.62"/>
  </r>
  <r>
    <d v="2016-01-31T00:00:00"/>
    <x v="4"/>
    <x v="3"/>
    <n v="78807.852679999996"/>
    <n v="3520.02"/>
  </r>
  <r>
    <d v="2016-02-29T00:00:00"/>
    <x v="5"/>
    <x v="3"/>
    <n v="71133.346839999984"/>
    <n v="3177.24"/>
  </r>
  <r>
    <d v="2016-03-31T00:00:00"/>
    <x v="6"/>
    <x v="3"/>
    <n v="79858.694419999985"/>
    <n v="3566.96"/>
  </r>
  <r>
    <d v="2016-04-30T00:00:00"/>
    <x v="7"/>
    <x v="3"/>
    <n v="86558.748019999985"/>
    <n v="3866.22"/>
  </r>
  <r>
    <d v="2016-05-31T00:00:00"/>
    <x v="8"/>
    <x v="3"/>
    <n v="107698.63935999999"/>
    <n v="4810.46"/>
  </r>
  <r>
    <d v="2016-06-30T00:00:00"/>
    <x v="9"/>
    <x v="3"/>
    <n v="132026.61175999997"/>
    <n v="5897.08"/>
  </r>
  <r>
    <d v="2016-07-31T00:00:00"/>
    <x v="10"/>
    <x v="3"/>
    <n v="138799.44371999998"/>
    <n v="6199.76"/>
  </r>
  <r>
    <d v="2016-08-31T00:00:00"/>
    <x v="11"/>
    <x v="3"/>
    <n v="159434.05323999998"/>
    <n v="7121.44"/>
  </r>
  <r>
    <d v="2016-09-30T00:00:00"/>
    <x v="0"/>
    <x v="3"/>
    <n v="143820.87277999998"/>
    <n v="6424.04"/>
  </r>
  <r>
    <d v="2016-10-31T00:00:00"/>
    <x v="1"/>
    <x v="3"/>
    <n v="132686.61703999998"/>
    <n v="5961.18"/>
  </r>
  <r>
    <d v="2016-11-30T00:00:00"/>
    <x v="2"/>
    <x v="3"/>
    <n v="110283.10447999999"/>
    <n v="4954.66"/>
  </r>
  <r>
    <d v="2016-12-31T00:00:00"/>
    <x v="3"/>
    <x v="3"/>
    <n v="112885.90307999999"/>
    <n v="5071.59"/>
  </r>
  <r>
    <d v="2017-01-31T00:00:00"/>
    <x v="4"/>
    <x v="4"/>
    <n v="96100.491019999987"/>
    <n v="4317.49"/>
  </r>
  <r>
    <d v="2017-02-28T00:00:00"/>
    <x v="5"/>
    <x v="4"/>
    <n v="91086.00645999999"/>
    <n v="4092.19"/>
  </r>
  <r>
    <d v="2017-03-31T00:00:00"/>
    <x v="6"/>
    <x v="4"/>
    <n v="57953.796959999992"/>
    <n v="2603.6799999999998"/>
  </r>
  <r>
    <d v="2017-04-30T00:00:00"/>
    <x v="7"/>
    <x v="4"/>
    <n v="87115.696919999988"/>
    <n v="3913.83"/>
  </r>
  <r>
    <d v="2017-05-31T00:00:00"/>
    <x v="8"/>
    <x v="4"/>
    <n v="-173355.83127999998"/>
    <n v="-7788.33"/>
  </r>
  <r>
    <d v="2017-06-30T00:00:00"/>
    <x v="9"/>
    <x v="4"/>
    <n v="2181.9618999999998"/>
    <n v="98.02"/>
  </r>
  <r>
    <d v="2017-07-31T00:00:00"/>
    <x v="10"/>
    <x v="4"/>
    <n v="73489.476799999989"/>
    <n v="3301.86"/>
  </r>
  <r>
    <d v="2017-08-31T00:00:00"/>
    <x v="11"/>
    <x v="4"/>
    <n v="0"/>
    <n v="0"/>
  </r>
  <r>
    <d v="2017-09-30T00:00:00"/>
    <x v="0"/>
    <x v="4"/>
    <n v="-74143.370919999987"/>
    <n v="-3331.26"/>
  </r>
  <r>
    <d v="2017-10-31T00:00:00"/>
    <x v="1"/>
    <x v="4"/>
    <n v="-1634.4575199999999"/>
    <n v="-69.06"/>
  </r>
  <r>
    <d v="2017-11-30T00:00:00"/>
    <x v="2"/>
    <x v="4"/>
    <n v="-277.50221999999997"/>
    <n v="-11.73"/>
  </r>
  <r>
    <d v="2017-12-31T00:00:00"/>
    <x v="3"/>
    <x v="4"/>
    <n v="49876.787899999996"/>
    <n v="2107.69"/>
  </r>
  <r>
    <d v="2018-01-31T00:00:00"/>
    <x v="4"/>
    <x v="5"/>
    <n v="92664.352419999996"/>
    <n v="3915.84"/>
  </r>
  <r>
    <d v="2018-02-28T00:00:00"/>
    <x v="5"/>
    <x v="5"/>
    <n v="82436.492819999999"/>
    <n v="3483.61"/>
  </r>
  <r>
    <d v="2018-03-31T00:00:00"/>
    <x v="6"/>
    <x v="5"/>
    <n v="98590.233160000003"/>
    <n v="4166.25"/>
  </r>
  <r>
    <d v="2018-04-30T00:00:00"/>
    <x v="7"/>
    <x v="5"/>
    <n v="129157.97769999997"/>
    <n v="5458"/>
  </r>
  <r>
    <d v="2018-05-31T00:00:00"/>
    <x v="8"/>
    <x v="5"/>
    <n v="149912.86596"/>
    <n v="6335.04"/>
  </r>
  <r>
    <d v="2018-06-30T00:00:00"/>
    <x v="9"/>
    <x v="5"/>
    <n v="144237.26499999998"/>
    <n v="6095.2"/>
  </r>
  <r>
    <d v="2018-07-31T00:00:00"/>
    <x v="10"/>
    <x v="5"/>
    <n v="151680.93565999999"/>
    <n v="6409.78"/>
  </r>
  <r>
    <d v="2018-08-31T00:00:00"/>
    <x v="11"/>
    <x v="5"/>
    <n v="150608.42707999999"/>
    <n v="6364.47"/>
  </r>
  <r>
    <d v="2018-09-30T00:00:00"/>
    <x v="0"/>
    <x v="5"/>
    <n v="141936.96881999998"/>
    <n v="5998.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99FACA-6A0A-4D51-8063-DCAB38527212}" name="PivotTable2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G1:N15" firstHeaderRow="1" firstDataRow="2" firstDataCol="1"/>
  <pivotFields count="5">
    <pivotField numFmtId="14" showAll="0"/>
    <pivotField axis="axisRow" numFmtId="1" showAll="0">
      <items count="13">
        <item x="4"/>
        <item x="5"/>
        <item x="6"/>
        <item x="7"/>
        <item x="8"/>
        <item x="9"/>
        <item x="10"/>
        <item x="11"/>
        <item x="0"/>
        <item x="1"/>
        <item x="2"/>
        <item x="3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Units Used (kWh)" fld="3" baseField="0" baseItem="0"/>
  </dataFields>
  <formats count="1">
    <format dxfId="1">
      <pivotArea collapsedLevelsAreSubtotals="1" fieldPosition="0">
        <references count="1">
          <reference field="1" count="0"/>
        </references>
      </pivotArea>
    </format>
  </formats>
  <chartFormats count="9">
    <chartFormat chart="0" format="4" series="1">
      <pivotArea type="data" outline="0" fieldPosition="0">
        <references count="1">
          <reference field="2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2" count="1" selected="0">
            <x v="2"/>
          </reference>
        </references>
      </pivotArea>
    </chartFormat>
    <chartFormat chart="0" format="7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0" format="8" series="1">
      <pivotArea type="data" outline="0" fieldPosition="0">
        <references count="1">
          <reference field="2" count="1" selected="0">
            <x v="4"/>
          </reference>
        </references>
      </pivotArea>
    </chartFormat>
    <chartFormat chart="0" format="9" series="1">
      <pivotArea type="data" outline="0" fieldPosition="0">
        <references count="1">
          <reference field="2" count="1" selected="0">
            <x v="5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66" firstHeaderRow="1" firstDataRow="2" firstDataCol="1"/>
  <pivotFields count="18">
    <pivotField showAll="0"/>
    <pivotField showAll="0"/>
    <pivotField numFmtId="14" showAll="0"/>
    <pivotField axis="axisRow" numFmtId="14" showAll="0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Col" showAll="0">
      <items count="8">
        <item x="0"/>
        <item x="1"/>
        <item x="2"/>
        <item x="3"/>
        <item x="4"/>
        <item x="5"/>
        <item m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3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total totoal" fld="17" baseField="4" baseItem="0"/>
  </dataFields>
  <formats count="6">
    <format dxfId="10">
      <pivotArea outline="0" collapsedLevelsAreSubtotals="1" fieldPosition="0">
        <references count="1">
          <reference field="4" count="1" selected="0">
            <x v="0"/>
          </reference>
        </references>
      </pivotArea>
    </format>
    <format dxfId="9">
      <pivotArea field="4" grandRow="1" outline="0" collapsedLevelsAreSubtotals="1" axis="axisCol" fieldPosition="0">
        <references count="1">
          <reference field="4" count="4" selected="0">
            <x v="1"/>
            <x v="2"/>
            <x v="3"/>
            <x v="4"/>
          </reference>
        </references>
      </pivotArea>
    </format>
    <format dxfId="8">
      <pivotArea grandRow="1" grandCol="1" outline="0" collapsedLevelsAreSubtotals="1" fieldPosition="0"/>
    </format>
    <format dxfId="7">
      <pivotArea field="4" grandRow="1" outline="0" collapsedLevelsAreSubtotals="1" axis="axisCol" fieldPosition="0">
        <references count="1">
          <reference field="4" count="1" selected="0">
            <x v="5"/>
          </reference>
        </references>
      </pivotArea>
    </format>
    <format dxfId="6">
      <pivotArea collapsedLevelsAreSubtotals="1" fieldPosition="0">
        <references count="1">
          <reference field="3" count="12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</reference>
        </references>
      </pivotArea>
    </format>
    <format dxfId="5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66" firstHeaderRow="1" firstDataRow="2" firstDataCol="1"/>
  <pivotFields count="18">
    <pivotField showAll="0"/>
    <pivotField showAll="0"/>
    <pivotField numFmtId="14" showAll="0"/>
    <pivotField axis="axisRow" numFmtId="14" showAll="0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Col" showAll="0">
      <items count="8">
        <item x="0"/>
        <item x="1"/>
        <item x="2"/>
        <item x="3"/>
        <item x="4"/>
        <item x="5"/>
        <item m="1" x="6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Units Used (kWh)" fld="11" baseField="0" baseItem="0" numFmtId="165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DC5F-7631-4BDC-A01B-A3A1024E531D}">
  <dimension ref="A1:N62"/>
  <sheetViews>
    <sheetView tabSelected="1" workbookViewId="0">
      <selection activeCell="E18" sqref="E18"/>
    </sheetView>
  </sheetViews>
  <sheetFormatPr defaultRowHeight="14.25" x14ac:dyDescent="0.45"/>
  <cols>
    <col min="1" max="3" width="16.73046875" style="1" customWidth="1"/>
    <col min="5" max="5" width="10.86328125" bestFit="1" customWidth="1"/>
    <col min="6" max="6" width="3.1328125" customWidth="1"/>
    <col min="7" max="7" width="21.3984375" bestFit="1" customWidth="1"/>
    <col min="8" max="8" width="14.796875" bestFit="1" customWidth="1"/>
    <col min="9" max="9" width="10.19921875" bestFit="1" customWidth="1"/>
    <col min="10" max="10" width="12.33203125" bestFit="1" customWidth="1"/>
    <col min="11" max="11" width="11.796875" bestFit="1" customWidth="1"/>
    <col min="12" max="12" width="12.3984375" bestFit="1" customWidth="1"/>
    <col min="13" max="13" width="18.73046875" bestFit="1" customWidth="1"/>
    <col min="14" max="14" width="11.796875" bestFit="1" customWidth="1"/>
    <col min="15" max="15" width="21.3984375" bestFit="1" customWidth="1"/>
    <col min="16" max="16" width="10.46484375" bestFit="1" customWidth="1"/>
    <col min="17" max="17" width="21.3984375" bestFit="1" customWidth="1"/>
    <col min="18" max="18" width="10.46484375" bestFit="1" customWidth="1"/>
    <col min="19" max="19" width="21.3984375" bestFit="1" customWidth="1"/>
    <col min="20" max="20" width="15.06640625" bestFit="1" customWidth="1"/>
    <col min="21" max="21" width="26" bestFit="1" customWidth="1"/>
    <col min="22" max="23" width="21.3984375" bestFit="1" customWidth="1"/>
    <col min="24" max="24" width="17.1328125" bestFit="1" customWidth="1"/>
    <col min="25" max="25" width="26" bestFit="1" customWidth="1"/>
    <col min="26" max="26" width="15.06640625" bestFit="1" customWidth="1"/>
  </cols>
  <sheetData>
    <row r="1" spans="1:14" x14ac:dyDescent="0.45">
      <c r="A1" s="1" t="s">
        <v>28</v>
      </c>
      <c r="B1" s="1" t="s">
        <v>99</v>
      </c>
      <c r="C1" s="1" t="s">
        <v>100</v>
      </c>
      <c r="D1" t="s">
        <v>19</v>
      </c>
      <c r="E1" t="s">
        <v>101</v>
      </c>
      <c r="G1" s="3" t="s">
        <v>91</v>
      </c>
      <c r="H1" s="3" t="s">
        <v>88</v>
      </c>
    </row>
    <row r="2" spans="1:14" x14ac:dyDescent="0.45">
      <c r="A2" s="1">
        <v>41547</v>
      </c>
      <c r="B2" s="17">
        <v>9</v>
      </c>
      <c r="C2" s="17">
        <v>2013</v>
      </c>
      <c r="D2">
        <v>137745</v>
      </c>
      <c r="E2" s="18">
        <v>8113.17</v>
      </c>
      <c r="F2" s="18"/>
      <c r="G2" s="3" t="s">
        <v>92</v>
      </c>
      <c r="H2">
        <v>2013</v>
      </c>
      <c r="I2">
        <v>2014</v>
      </c>
      <c r="J2">
        <v>2015</v>
      </c>
      <c r="K2">
        <v>2016</v>
      </c>
      <c r="L2">
        <v>2017</v>
      </c>
      <c r="M2">
        <v>2018</v>
      </c>
      <c r="N2" t="s">
        <v>89</v>
      </c>
    </row>
    <row r="3" spans="1:14" x14ac:dyDescent="0.45">
      <c r="A3" s="1">
        <v>41578</v>
      </c>
      <c r="B3" s="17">
        <v>10</v>
      </c>
      <c r="C3" s="17">
        <v>2013</v>
      </c>
      <c r="D3">
        <v>614</v>
      </c>
      <c r="E3" s="18">
        <v>29.46</v>
      </c>
      <c r="F3" s="18"/>
      <c r="G3" s="19">
        <v>1</v>
      </c>
      <c r="H3" s="17"/>
      <c r="I3" s="17">
        <v>103019</v>
      </c>
      <c r="J3" s="17">
        <v>91136</v>
      </c>
      <c r="K3" s="17">
        <v>78807.852679999996</v>
      </c>
      <c r="L3" s="17">
        <v>96100.491019999987</v>
      </c>
      <c r="M3" s="17">
        <v>92664.352419999996</v>
      </c>
      <c r="N3" s="17">
        <v>461727.69611999998</v>
      </c>
    </row>
    <row r="4" spans="1:14" x14ac:dyDescent="0.45">
      <c r="A4" s="1">
        <v>41608</v>
      </c>
      <c r="B4" s="17">
        <v>11</v>
      </c>
      <c r="C4" s="17">
        <v>2013</v>
      </c>
      <c r="D4">
        <v>-28058</v>
      </c>
      <c r="E4" s="18">
        <v>-1263.0899999999999</v>
      </c>
      <c r="F4" s="18"/>
      <c r="G4" s="19">
        <v>2</v>
      </c>
      <c r="H4" s="17"/>
      <c r="I4" s="17">
        <v>80511</v>
      </c>
      <c r="J4" s="17">
        <v>76390</v>
      </c>
      <c r="K4" s="17">
        <v>71133.346839999984</v>
      </c>
      <c r="L4" s="17">
        <v>91086.00645999999</v>
      </c>
      <c r="M4" s="17">
        <v>82436.492819999999</v>
      </c>
      <c r="N4" s="17">
        <v>401556.84611999994</v>
      </c>
    </row>
    <row r="5" spans="1:14" x14ac:dyDescent="0.45">
      <c r="A5" s="1">
        <v>41639</v>
      </c>
      <c r="B5" s="17">
        <v>12</v>
      </c>
      <c r="C5" s="17">
        <v>2013</v>
      </c>
      <c r="D5">
        <v>46035</v>
      </c>
      <c r="E5" s="18">
        <v>2072.36</v>
      </c>
      <c r="F5" s="18"/>
      <c r="G5" s="19">
        <v>3</v>
      </c>
      <c r="H5" s="17"/>
      <c r="I5" s="17">
        <v>102290</v>
      </c>
      <c r="J5" s="17">
        <v>95360</v>
      </c>
      <c r="K5" s="17">
        <v>79858.694419999985</v>
      </c>
      <c r="L5" s="17">
        <v>57953.796959999992</v>
      </c>
      <c r="M5" s="17">
        <v>98590.233160000003</v>
      </c>
      <c r="N5" s="17">
        <v>434052.72453999997</v>
      </c>
    </row>
    <row r="6" spans="1:14" x14ac:dyDescent="0.45">
      <c r="A6" s="1">
        <v>41670</v>
      </c>
      <c r="B6" s="17">
        <v>1</v>
      </c>
      <c r="C6" s="17">
        <v>2014</v>
      </c>
      <c r="D6">
        <v>103019</v>
      </c>
      <c r="E6" s="18">
        <v>4637.57</v>
      </c>
      <c r="F6" s="18"/>
      <c r="G6" s="19">
        <v>4</v>
      </c>
      <c r="H6" s="17"/>
      <c r="I6" s="17">
        <v>96395</v>
      </c>
      <c r="J6" s="17">
        <v>93959</v>
      </c>
      <c r="K6" s="17">
        <v>86558.748019999985</v>
      </c>
      <c r="L6" s="17">
        <v>87115.696919999988</v>
      </c>
      <c r="M6" s="17">
        <v>129157.97769999997</v>
      </c>
      <c r="N6" s="17">
        <v>493186.42263999995</v>
      </c>
    </row>
    <row r="7" spans="1:14" x14ac:dyDescent="0.45">
      <c r="A7" s="1">
        <v>41698</v>
      </c>
      <c r="B7" s="17">
        <v>2</v>
      </c>
      <c r="C7" s="17">
        <v>2014</v>
      </c>
      <c r="D7">
        <v>80511</v>
      </c>
      <c r="E7" s="18">
        <v>3624.36</v>
      </c>
      <c r="F7" s="18"/>
      <c r="G7" s="19">
        <v>5</v>
      </c>
      <c r="H7" s="17"/>
      <c r="I7" s="17">
        <v>89264</v>
      </c>
      <c r="J7" s="17">
        <v>114921</v>
      </c>
      <c r="K7" s="17">
        <v>107698.63935999999</v>
      </c>
      <c r="L7" s="17">
        <v>-173355.83127999998</v>
      </c>
      <c r="M7" s="17">
        <v>149912.86596</v>
      </c>
      <c r="N7" s="17">
        <v>288440.67403999995</v>
      </c>
    </row>
    <row r="8" spans="1:14" x14ac:dyDescent="0.45">
      <c r="A8" s="1">
        <v>41729</v>
      </c>
      <c r="B8" s="17">
        <v>3</v>
      </c>
      <c r="C8" s="17">
        <v>2014</v>
      </c>
      <c r="D8">
        <v>102290</v>
      </c>
      <c r="E8" s="18">
        <v>4604.79</v>
      </c>
      <c r="F8" s="18"/>
      <c r="G8" s="19">
        <v>6</v>
      </c>
      <c r="H8" s="17"/>
      <c r="I8" s="17">
        <v>88652</v>
      </c>
      <c r="J8" s="17">
        <v>112698</v>
      </c>
      <c r="K8" s="17">
        <v>132026.61175999997</v>
      </c>
      <c r="L8" s="17">
        <v>2181.9618999999998</v>
      </c>
      <c r="M8" s="17">
        <v>144237.26499999998</v>
      </c>
      <c r="N8" s="17">
        <v>479795.83866000001</v>
      </c>
    </row>
    <row r="9" spans="1:14" x14ac:dyDescent="0.45">
      <c r="A9" s="1">
        <v>41759</v>
      </c>
      <c r="B9" s="17">
        <v>4</v>
      </c>
      <c r="C9" s="17">
        <v>2014</v>
      </c>
      <c r="D9">
        <v>96395</v>
      </c>
      <c r="E9" s="18">
        <v>4339.41</v>
      </c>
      <c r="F9" s="18"/>
      <c r="G9" s="19">
        <v>7</v>
      </c>
      <c r="H9" s="17"/>
      <c r="I9" s="17">
        <v>189247</v>
      </c>
      <c r="J9" s="17">
        <v>135333</v>
      </c>
      <c r="K9" s="17">
        <v>138799.44371999998</v>
      </c>
      <c r="L9" s="17">
        <v>73489.476799999989</v>
      </c>
      <c r="M9" s="17">
        <v>151680.93565999999</v>
      </c>
      <c r="N9" s="17">
        <v>688549.85617999989</v>
      </c>
    </row>
    <row r="10" spans="1:14" x14ac:dyDescent="0.45">
      <c r="A10" s="1">
        <v>41790</v>
      </c>
      <c r="B10" s="17">
        <v>5</v>
      </c>
      <c r="C10" s="17">
        <v>2014</v>
      </c>
      <c r="D10">
        <v>89264</v>
      </c>
      <c r="E10" s="18">
        <v>4018.4</v>
      </c>
      <c r="F10" s="18"/>
      <c r="G10" s="19">
        <v>8</v>
      </c>
      <c r="H10" s="17"/>
      <c r="I10" s="17">
        <v>89785</v>
      </c>
      <c r="J10" s="17">
        <v>150063.42272</v>
      </c>
      <c r="K10" s="17">
        <v>159434.05323999998</v>
      </c>
      <c r="L10" s="17">
        <v>0</v>
      </c>
      <c r="M10" s="17">
        <v>150608.42707999999</v>
      </c>
      <c r="N10" s="17">
        <v>549890.90304</v>
      </c>
    </row>
    <row r="11" spans="1:14" x14ac:dyDescent="0.45">
      <c r="A11" s="1">
        <v>41820</v>
      </c>
      <c r="B11" s="17">
        <v>6</v>
      </c>
      <c r="C11" s="17">
        <v>2014</v>
      </c>
      <c r="D11">
        <v>88652</v>
      </c>
      <c r="E11" s="18">
        <v>3990.85</v>
      </c>
      <c r="F11" s="18"/>
      <c r="G11" s="19">
        <v>9</v>
      </c>
      <c r="H11" s="17">
        <v>137745</v>
      </c>
      <c r="I11" s="17">
        <v>90382</v>
      </c>
      <c r="J11" s="17">
        <v>131319.38387999998</v>
      </c>
      <c r="K11" s="17">
        <v>143820.87277999998</v>
      </c>
      <c r="L11" s="17">
        <v>-74143.370919999987</v>
      </c>
      <c r="M11" s="17">
        <v>141936.96881999998</v>
      </c>
      <c r="N11" s="17">
        <v>571060.85455999989</v>
      </c>
    </row>
    <row r="12" spans="1:14" x14ac:dyDescent="0.45">
      <c r="A12" s="1">
        <v>41851</v>
      </c>
      <c r="B12" s="17">
        <v>7</v>
      </c>
      <c r="C12" s="17">
        <v>2014</v>
      </c>
      <c r="D12">
        <v>189247</v>
      </c>
      <c r="E12" s="18">
        <v>8519.32</v>
      </c>
      <c r="F12" s="18"/>
      <c r="G12" s="19">
        <v>10</v>
      </c>
      <c r="H12" s="17">
        <v>614</v>
      </c>
      <c r="I12" s="17">
        <v>234674</v>
      </c>
      <c r="J12" s="17">
        <v>133674.12493999998</v>
      </c>
      <c r="K12" s="17">
        <v>132686.61703999998</v>
      </c>
      <c r="L12" s="17">
        <v>-1634.4575199999999</v>
      </c>
      <c r="M12" s="17"/>
      <c r="N12" s="17">
        <v>500014.28446</v>
      </c>
    </row>
    <row r="13" spans="1:14" x14ac:dyDescent="0.45">
      <c r="A13" s="1">
        <v>41882</v>
      </c>
      <c r="B13" s="17">
        <v>8</v>
      </c>
      <c r="C13" s="17">
        <v>2014</v>
      </c>
      <c r="D13">
        <v>89785</v>
      </c>
      <c r="E13" s="18">
        <v>4041.83</v>
      </c>
      <c r="F13" s="18"/>
      <c r="G13" s="19">
        <v>11</v>
      </c>
      <c r="H13" s="17">
        <v>-28058</v>
      </c>
      <c r="I13" s="17">
        <v>134885</v>
      </c>
      <c r="J13" s="17">
        <v>95136.038860000001</v>
      </c>
      <c r="K13" s="17">
        <v>110283.10447999999</v>
      </c>
      <c r="L13" s="17">
        <v>-277.50221999999997</v>
      </c>
      <c r="M13" s="17"/>
      <c r="N13" s="17">
        <v>311968.64111999999</v>
      </c>
    </row>
    <row r="14" spans="1:14" x14ac:dyDescent="0.45">
      <c r="A14" s="1">
        <v>41912</v>
      </c>
      <c r="B14" s="17">
        <v>9</v>
      </c>
      <c r="C14" s="17">
        <v>2014</v>
      </c>
      <c r="D14">
        <v>90382</v>
      </c>
      <c r="E14" s="18">
        <v>4068.73</v>
      </c>
      <c r="F14" s="18"/>
      <c r="G14" s="19">
        <v>12</v>
      </c>
      <c r="H14" s="17">
        <v>46035</v>
      </c>
      <c r="I14" s="17">
        <v>123916</v>
      </c>
      <c r="J14" s="17">
        <v>87351.532139999996</v>
      </c>
      <c r="K14" s="17">
        <v>112885.90307999999</v>
      </c>
      <c r="L14" s="17">
        <v>49876.787899999996</v>
      </c>
      <c r="M14" s="17"/>
      <c r="N14" s="17">
        <v>420065.22311999998</v>
      </c>
    </row>
    <row r="15" spans="1:14" x14ac:dyDescent="0.45">
      <c r="A15" s="1">
        <v>41943</v>
      </c>
      <c r="B15" s="17">
        <v>10</v>
      </c>
      <c r="C15" s="17">
        <v>2014</v>
      </c>
      <c r="D15">
        <v>234674</v>
      </c>
      <c r="E15" s="18">
        <v>11293.24</v>
      </c>
      <c r="F15" s="18"/>
      <c r="G15" s="19" t="s">
        <v>89</v>
      </c>
      <c r="H15" s="4">
        <v>156336</v>
      </c>
      <c r="I15" s="4">
        <v>1423020</v>
      </c>
      <c r="J15" s="4">
        <v>1317341.50254</v>
      </c>
      <c r="K15" s="4">
        <v>1353993.8874199998</v>
      </c>
      <c r="L15" s="4">
        <v>208393.05602000002</v>
      </c>
      <c r="M15" s="4">
        <v>1141225.51862</v>
      </c>
      <c r="N15" s="4">
        <v>5600309.9645999996</v>
      </c>
    </row>
    <row r="16" spans="1:14" x14ac:dyDescent="0.45">
      <c r="A16" s="1">
        <v>41973</v>
      </c>
      <c r="B16" s="17">
        <v>11</v>
      </c>
      <c r="C16" s="17">
        <v>2014</v>
      </c>
      <c r="D16">
        <v>134885</v>
      </c>
      <c r="E16" s="18">
        <v>6491.07</v>
      </c>
      <c r="F16" s="18"/>
    </row>
    <row r="17" spans="1:13" x14ac:dyDescent="0.45">
      <c r="A17" s="1">
        <v>42004</v>
      </c>
      <c r="B17" s="17">
        <v>12</v>
      </c>
      <c r="C17" s="17">
        <v>2014</v>
      </c>
      <c r="D17">
        <v>123916</v>
      </c>
      <c r="E17" s="18">
        <v>5963.21</v>
      </c>
      <c r="F17" s="18"/>
      <c r="G17" t="s">
        <v>102</v>
      </c>
    </row>
    <row r="18" spans="1:13" x14ac:dyDescent="0.45">
      <c r="A18" s="1">
        <v>42035</v>
      </c>
      <c r="B18" s="17">
        <v>1</v>
      </c>
      <c r="C18" s="17">
        <v>2015</v>
      </c>
      <c r="D18">
        <v>91136</v>
      </c>
      <c r="E18" s="18">
        <v>4385.74</v>
      </c>
      <c r="F18" s="18"/>
      <c r="G18">
        <f>I2</f>
        <v>2014</v>
      </c>
      <c r="H18">
        <f>J2</f>
        <v>2015</v>
      </c>
      <c r="I18">
        <f>K2</f>
        <v>2016</v>
      </c>
      <c r="J18">
        <f>L2</f>
        <v>2017</v>
      </c>
      <c r="K18">
        <f>M2</f>
        <v>2018</v>
      </c>
    </row>
    <row r="19" spans="1:13" x14ac:dyDescent="0.45">
      <c r="A19" s="1">
        <v>42063</v>
      </c>
      <c r="B19" s="17">
        <v>2</v>
      </c>
      <c r="C19" s="17">
        <v>2015</v>
      </c>
      <c r="D19">
        <v>76390</v>
      </c>
      <c r="E19" s="18">
        <v>3676.12</v>
      </c>
      <c r="F19" s="18"/>
      <c r="G19" s="17">
        <f>SUM(I3:I11)</f>
        <v>929545</v>
      </c>
      <c r="H19" s="17">
        <f>SUM(J3:J11)</f>
        <v>1001179.8066</v>
      </c>
      <c r="I19" s="17">
        <f>SUM(K3:K11)</f>
        <v>998138.26281999971</v>
      </c>
      <c r="J19" s="17">
        <f>SUM(L3:L11)</f>
        <v>160428.22786000001</v>
      </c>
      <c r="K19" s="17">
        <f>SUM(M3:M11)</f>
        <v>1141225.51862</v>
      </c>
    </row>
    <row r="20" spans="1:13" x14ac:dyDescent="0.45">
      <c r="A20" s="1">
        <v>42094</v>
      </c>
      <c r="B20" s="17">
        <v>3</v>
      </c>
      <c r="C20" s="17">
        <v>2015</v>
      </c>
      <c r="D20">
        <v>95360</v>
      </c>
      <c r="E20" s="18">
        <v>4589.01</v>
      </c>
      <c r="F20" s="18"/>
      <c r="I20" s="17">
        <f>AVERAGE(G19:I19)</f>
        <v>976287.68980666657</v>
      </c>
      <c r="J20" s="17"/>
      <c r="K20" s="20">
        <f>(K19-I20)/I20</f>
        <v>0.1689438784647545</v>
      </c>
      <c r="L20" s="21">
        <f>K19-I20</f>
        <v>164937.82881333341</v>
      </c>
    </row>
    <row r="21" spans="1:13" x14ac:dyDescent="0.45">
      <c r="A21" s="1">
        <v>42124</v>
      </c>
      <c r="B21" s="17">
        <v>4</v>
      </c>
      <c r="C21" s="17">
        <v>2015</v>
      </c>
      <c r="D21">
        <v>93959</v>
      </c>
      <c r="E21" s="18">
        <v>4521.6000000000004</v>
      </c>
      <c r="F21" s="18"/>
    </row>
    <row r="22" spans="1:13" x14ac:dyDescent="0.45">
      <c r="A22" s="1">
        <v>42155</v>
      </c>
      <c r="B22" s="17">
        <v>5</v>
      </c>
      <c r="C22" s="17">
        <v>2015</v>
      </c>
      <c r="D22">
        <v>114921</v>
      </c>
      <c r="E22" s="18">
        <v>5530.34</v>
      </c>
      <c r="F22" s="18"/>
      <c r="G22" s="22" t="s">
        <v>109</v>
      </c>
      <c r="H22" s="23"/>
      <c r="I22" s="23"/>
      <c r="J22" s="23"/>
      <c r="K22" s="23"/>
      <c r="L22" s="23"/>
      <c r="M22" s="23"/>
    </row>
    <row r="23" spans="1:13" x14ac:dyDescent="0.45">
      <c r="A23" s="1">
        <v>42185</v>
      </c>
      <c r="B23" s="17">
        <v>6</v>
      </c>
      <c r="C23" s="17">
        <v>2015</v>
      </c>
      <c r="D23">
        <v>112698</v>
      </c>
      <c r="E23" s="18">
        <v>5423.37</v>
      </c>
      <c r="F23" s="18"/>
      <c r="G23" s="24">
        <v>2014</v>
      </c>
      <c r="H23" s="24">
        <v>2015</v>
      </c>
      <c r="I23" s="24">
        <v>2016</v>
      </c>
      <c r="J23" s="24">
        <v>2017</v>
      </c>
      <c r="K23" s="24">
        <v>2018</v>
      </c>
      <c r="L23" s="23" t="s">
        <v>103</v>
      </c>
      <c r="M23" s="23"/>
    </row>
    <row r="24" spans="1:13" x14ac:dyDescent="0.45">
      <c r="A24" s="1">
        <v>42216</v>
      </c>
      <c r="B24" s="17">
        <v>7</v>
      </c>
      <c r="C24" s="17">
        <v>2015</v>
      </c>
      <c r="D24">
        <v>135333</v>
      </c>
      <c r="E24" s="18">
        <v>6512.67</v>
      </c>
      <c r="F24" s="18"/>
      <c r="G24" s="25" t="s">
        <v>108</v>
      </c>
      <c r="H24" s="23"/>
      <c r="I24" s="23"/>
      <c r="J24" s="25" t="s">
        <v>110</v>
      </c>
      <c r="K24" s="23"/>
      <c r="L24" s="23"/>
      <c r="M24" s="23"/>
    </row>
    <row r="25" spans="1:13" x14ac:dyDescent="0.45">
      <c r="A25" s="1">
        <v>42247</v>
      </c>
      <c r="B25" s="17">
        <v>8</v>
      </c>
      <c r="C25" s="17">
        <v>2015</v>
      </c>
      <c r="D25">
        <v>150063.42272</v>
      </c>
      <c r="E25" s="18">
        <v>6409.22</v>
      </c>
      <c r="F25" s="18"/>
      <c r="G25" s="26">
        <v>929545</v>
      </c>
      <c r="H25" s="26">
        <v>1001179.8066</v>
      </c>
      <c r="I25" s="26">
        <v>998138.26281999971</v>
      </c>
      <c r="J25" s="26">
        <v>160428.22786000001</v>
      </c>
      <c r="K25" s="26">
        <v>1141225.51862</v>
      </c>
      <c r="L25" s="27">
        <f>K25-I26</f>
        <v>164937.82881333295</v>
      </c>
      <c r="M25" s="23" t="s">
        <v>104</v>
      </c>
    </row>
    <row r="26" spans="1:13" x14ac:dyDescent="0.45">
      <c r="A26" s="1">
        <v>42277</v>
      </c>
      <c r="B26" s="17">
        <v>9</v>
      </c>
      <c r="C26" s="17">
        <v>2015</v>
      </c>
      <c r="D26">
        <v>131319.38387999998</v>
      </c>
      <c r="E26" s="18">
        <v>5608.66</v>
      </c>
      <c r="F26" s="18"/>
      <c r="G26" s="23"/>
      <c r="H26" s="28" t="s">
        <v>105</v>
      </c>
      <c r="I26" s="26">
        <v>976287.68980666704</v>
      </c>
      <c r="J26" s="23"/>
      <c r="K26" s="23"/>
      <c r="L26" s="29">
        <v>0.1689438784647545</v>
      </c>
      <c r="M26" s="23" t="s">
        <v>104</v>
      </c>
    </row>
    <row r="27" spans="1:13" x14ac:dyDescent="0.45">
      <c r="A27" s="1">
        <v>42308</v>
      </c>
      <c r="B27" s="17">
        <v>10</v>
      </c>
      <c r="C27" s="17">
        <v>2015</v>
      </c>
      <c r="D27">
        <v>133674.12493999998</v>
      </c>
      <c r="E27" s="18">
        <v>5970.68</v>
      </c>
      <c r="F27" s="18"/>
      <c r="G27" s="23"/>
      <c r="H27" s="23"/>
      <c r="I27" s="23"/>
      <c r="J27" s="23"/>
      <c r="K27" s="23"/>
      <c r="L27" s="30">
        <f>L25*0.1942</f>
        <v>32030.926355549262</v>
      </c>
      <c r="M27" s="23" t="s">
        <v>107</v>
      </c>
    </row>
    <row r="28" spans="1:13" x14ac:dyDescent="0.45">
      <c r="A28" s="1">
        <v>42338</v>
      </c>
      <c r="B28" s="17">
        <v>11</v>
      </c>
      <c r="C28" s="17">
        <v>2015</v>
      </c>
      <c r="D28">
        <v>95136.038860000001</v>
      </c>
      <c r="E28" s="18">
        <v>4249.3500000000004</v>
      </c>
      <c r="F28" s="18"/>
      <c r="G28" s="25" t="s">
        <v>101</v>
      </c>
      <c r="H28" s="23"/>
      <c r="I28" s="23"/>
      <c r="J28" s="23"/>
      <c r="K28" s="23"/>
      <c r="L28" s="29">
        <v>8.7112760313486581E-2</v>
      </c>
      <c r="M28" s="23" t="s">
        <v>106</v>
      </c>
    </row>
    <row r="29" spans="1:13" x14ac:dyDescent="0.45">
      <c r="A29" s="1">
        <v>42369</v>
      </c>
      <c r="B29" s="17">
        <v>12</v>
      </c>
      <c r="C29" s="17">
        <v>2015</v>
      </c>
      <c r="D29">
        <v>87351.532139999996</v>
      </c>
      <c r="E29" s="18">
        <v>3901.62</v>
      </c>
      <c r="F29" s="18"/>
      <c r="G29" s="31">
        <v>41845.26</v>
      </c>
      <c r="H29" s="31">
        <v>46656.729999999996</v>
      </c>
      <c r="I29" s="31">
        <v>44583.220000000008</v>
      </c>
      <c r="J29" s="31">
        <v>7207.4800000000014</v>
      </c>
      <c r="K29" s="31">
        <v>48226.210000000006</v>
      </c>
      <c r="L29" s="32">
        <v>3864.4733333333425</v>
      </c>
      <c r="M29" s="23" t="s">
        <v>106</v>
      </c>
    </row>
    <row r="30" spans="1:13" x14ac:dyDescent="0.45">
      <c r="A30" s="1">
        <v>42400</v>
      </c>
      <c r="B30" s="17">
        <v>1</v>
      </c>
      <c r="C30" s="17">
        <v>2016</v>
      </c>
      <c r="D30">
        <v>78807.852679999996</v>
      </c>
      <c r="E30" s="18">
        <v>3520.02</v>
      </c>
      <c r="F30" s="18"/>
      <c r="G30" s="23"/>
      <c r="H30" s="28" t="s">
        <v>105</v>
      </c>
      <c r="I30" s="31">
        <v>44361.736666666664</v>
      </c>
      <c r="J30" s="23"/>
      <c r="K30" s="23"/>
      <c r="L30" s="23"/>
      <c r="M30" s="23"/>
    </row>
    <row r="31" spans="1:13" x14ac:dyDescent="0.45">
      <c r="A31" s="1">
        <v>42429</v>
      </c>
      <c r="B31" s="17">
        <v>2</v>
      </c>
      <c r="C31" s="17">
        <v>2016</v>
      </c>
      <c r="D31">
        <v>71133.346839999984</v>
      </c>
      <c r="E31" s="18">
        <v>3177.24</v>
      </c>
      <c r="F31" s="18"/>
    </row>
    <row r="32" spans="1:13" x14ac:dyDescent="0.45">
      <c r="A32" s="1">
        <v>42460</v>
      </c>
      <c r="B32" s="17">
        <v>3</v>
      </c>
      <c r="C32" s="17">
        <v>2016</v>
      </c>
      <c r="D32">
        <v>79858.694419999985</v>
      </c>
      <c r="E32" s="18">
        <v>3566.96</v>
      </c>
      <c r="F32" s="18"/>
    </row>
    <row r="33" spans="1:6" x14ac:dyDescent="0.45">
      <c r="A33" s="1">
        <v>42490</v>
      </c>
      <c r="B33" s="17">
        <v>4</v>
      </c>
      <c r="C33" s="17">
        <v>2016</v>
      </c>
      <c r="D33">
        <v>86558.748019999985</v>
      </c>
      <c r="E33" s="18">
        <v>3866.22</v>
      </c>
      <c r="F33" s="18"/>
    </row>
    <row r="34" spans="1:6" x14ac:dyDescent="0.45">
      <c r="A34" s="1">
        <v>42521</v>
      </c>
      <c r="B34" s="17">
        <v>5</v>
      </c>
      <c r="C34" s="17">
        <v>2016</v>
      </c>
      <c r="D34">
        <v>107698.63935999999</v>
      </c>
      <c r="E34" s="18">
        <v>4810.46</v>
      </c>
      <c r="F34" s="18"/>
    </row>
    <row r="35" spans="1:6" x14ac:dyDescent="0.45">
      <c r="A35" s="1">
        <v>42551</v>
      </c>
      <c r="B35" s="17">
        <v>6</v>
      </c>
      <c r="C35" s="17">
        <v>2016</v>
      </c>
      <c r="D35">
        <v>132026.61175999997</v>
      </c>
      <c r="E35" s="18">
        <v>5897.08</v>
      </c>
      <c r="F35" s="18"/>
    </row>
    <row r="36" spans="1:6" x14ac:dyDescent="0.45">
      <c r="A36" s="1">
        <v>42582</v>
      </c>
      <c r="B36" s="17">
        <v>7</v>
      </c>
      <c r="C36" s="17">
        <v>2016</v>
      </c>
      <c r="D36">
        <v>138799.44371999998</v>
      </c>
      <c r="E36" s="18">
        <v>6199.76</v>
      </c>
      <c r="F36" s="18"/>
    </row>
    <row r="37" spans="1:6" x14ac:dyDescent="0.45">
      <c r="A37" s="1">
        <v>42613</v>
      </c>
      <c r="B37" s="17">
        <v>8</v>
      </c>
      <c r="C37" s="17">
        <v>2016</v>
      </c>
      <c r="D37">
        <v>159434.05323999998</v>
      </c>
      <c r="E37" s="18">
        <v>7121.44</v>
      </c>
      <c r="F37" s="18"/>
    </row>
    <row r="38" spans="1:6" x14ac:dyDescent="0.45">
      <c r="A38" s="1">
        <v>42643</v>
      </c>
      <c r="B38" s="17">
        <v>9</v>
      </c>
      <c r="C38" s="17">
        <v>2016</v>
      </c>
      <c r="D38">
        <v>143820.87277999998</v>
      </c>
      <c r="E38" s="18">
        <v>6424.04</v>
      </c>
      <c r="F38" s="18"/>
    </row>
    <row r="39" spans="1:6" x14ac:dyDescent="0.45">
      <c r="A39" s="1">
        <v>42674</v>
      </c>
      <c r="B39" s="17">
        <v>10</v>
      </c>
      <c r="C39" s="17">
        <v>2016</v>
      </c>
      <c r="D39">
        <v>132686.61703999998</v>
      </c>
      <c r="E39" s="18">
        <v>5961.18</v>
      </c>
      <c r="F39" s="18"/>
    </row>
    <row r="40" spans="1:6" x14ac:dyDescent="0.45">
      <c r="A40" s="1">
        <v>42704</v>
      </c>
      <c r="B40" s="17">
        <v>11</v>
      </c>
      <c r="C40" s="17">
        <v>2016</v>
      </c>
      <c r="D40">
        <v>110283.10447999999</v>
      </c>
      <c r="E40" s="18">
        <v>4954.66</v>
      </c>
      <c r="F40" s="18"/>
    </row>
    <row r="41" spans="1:6" x14ac:dyDescent="0.45">
      <c r="A41" s="1">
        <v>42735</v>
      </c>
      <c r="B41" s="17">
        <v>12</v>
      </c>
      <c r="C41" s="17">
        <v>2016</v>
      </c>
      <c r="D41">
        <v>112885.90307999999</v>
      </c>
      <c r="E41" s="18">
        <v>5071.59</v>
      </c>
      <c r="F41" s="18"/>
    </row>
    <row r="42" spans="1:6" x14ac:dyDescent="0.45">
      <c r="A42" s="1">
        <v>42766</v>
      </c>
      <c r="B42" s="17">
        <v>1</v>
      </c>
      <c r="C42" s="17">
        <v>2017</v>
      </c>
      <c r="D42">
        <v>96100.491019999987</v>
      </c>
      <c r="E42" s="18">
        <v>4317.49</v>
      </c>
      <c r="F42" s="18"/>
    </row>
    <row r="43" spans="1:6" x14ac:dyDescent="0.45">
      <c r="A43" s="1">
        <v>42794</v>
      </c>
      <c r="B43" s="17">
        <v>2</v>
      </c>
      <c r="C43" s="17">
        <v>2017</v>
      </c>
      <c r="D43">
        <v>91086.00645999999</v>
      </c>
      <c r="E43" s="18">
        <v>4092.19</v>
      </c>
      <c r="F43" s="18"/>
    </row>
    <row r="44" spans="1:6" x14ac:dyDescent="0.45">
      <c r="A44" s="1">
        <v>42825</v>
      </c>
      <c r="B44" s="17">
        <v>3</v>
      </c>
      <c r="C44" s="17">
        <v>2017</v>
      </c>
      <c r="D44">
        <v>57953.796959999992</v>
      </c>
      <c r="E44" s="18">
        <v>2603.6799999999998</v>
      </c>
      <c r="F44" s="18"/>
    </row>
    <row r="45" spans="1:6" x14ac:dyDescent="0.45">
      <c r="A45" s="1">
        <v>42855</v>
      </c>
      <c r="B45" s="17">
        <v>4</v>
      </c>
      <c r="C45" s="17">
        <v>2017</v>
      </c>
      <c r="D45">
        <v>87115.696919999988</v>
      </c>
      <c r="E45" s="18">
        <v>3913.83</v>
      </c>
      <c r="F45" s="18"/>
    </row>
    <row r="46" spans="1:6" x14ac:dyDescent="0.45">
      <c r="A46" s="1">
        <v>42886</v>
      </c>
      <c r="B46" s="17">
        <v>5</v>
      </c>
      <c r="C46" s="17">
        <v>2017</v>
      </c>
      <c r="D46">
        <v>-173355.83127999998</v>
      </c>
      <c r="E46" s="18">
        <v>-7788.33</v>
      </c>
      <c r="F46" s="18"/>
    </row>
    <row r="47" spans="1:6" x14ac:dyDescent="0.45">
      <c r="A47" s="1">
        <v>42916</v>
      </c>
      <c r="B47" s="17">
        <v>6</v>
      </c>
      <c r="C47" s="17">
        <v>2017</v>
      </c>
      <c r="D47">
        <v>2181.9618999999998</v>
      </c>
      <c r="E47" s="18">
        <v>98.02</v>
      </c>
      <c r="F47" s="18"/>
    </row>
    <row r="48" spans="1:6" x14ac:dyDescent="0.45">
      <c r="A48" s="1">
        <v>42947</v>
      </c>
      <c r="B48" s="17">
        <v>7</v>
      </c>
      <c r="C48" s="17">
        <v>2017</v>
      </c>
      <c r="D48">
        <v>73489.476799999989</v>
      </c>
      <c r="E48" s="18">
        <v>3301.86</v>
      </c>
      <c r="F48" s="18"/>
    </row>
    <row r="49" spans="1:6" x14ac:dyDescent="0.45">
      <c r="A49" s="1">
        <v>42978</v>
      </c>
      <c r="B49" s="17">
        <v>8</v>
      </c>
      <c r="C49" s="17">
        <v>2017</v>
      </c>
      <c r="D49">
        <v>0</v>
      </c>
      <c r="E49" s="18">
        <v>0</v>
      </c>
      <c r="F49" s="18"/>
    </row>
    <row r="50" spans="1:6" x14ac:dyDescent="0.45">
      <c r="A50" s="1">
        <v>43008</v>
      </c>
      <c r="B50" s="17">
        <v>9</v>
      </c>
      <c r="C50" s="17">
        <v>2017</v>
      </c>
      <c r="D50">
        <v>-74143.370919999987</v>
      </c>
      <c r="E50" s="18">
        <v>-3331.26</v>
      </c>
      <c r="F50" s="18"/>
    </row>
    <row r="51" spans="1:6" x14ac:dyDescent="0.45">
      <c r="A51" s="1">
        <v>43039</v>
      </c>
      <c r="B51" s="17">
        <v>10</v>
      </c>
      <c r="C51" s="17">
        <v>2017</v>
      </c>
      <c r="D51">
        <v>-1634.4575199999999</v>
      </c>
      <c r="E51" s="18">
        <v>-69.06</v>
      </c>
      <c r="F51" s="18"/>
    </row>
    <row r="52" spans="1:6" x14ac:dyDescent="0.45">
      <c r="A52" s="1">
        <v>43069</v>
      </c>
      <c r="B52" s="17">
        <v>11</v>
      </c>
      <c r="C52" s="17">
        <v>2017</v>
      </c>
      <c r="D52">
        <v>-277.50221999999997</v>
      </c>
      <c r="E52" s="18">
        <v>-11.73</v>
      </c>
      <c r="F52" s="18"/>
    </row>
    <row r="53" spans="1:6" x14ac:dyDescent="0.45">
      <c r="A53" s="1">
        <v>43100</v>
      </c>
      <c r="B53" s="17">
        <v>12</v>
      </c>
      <c r="C53" s="17">
        <v>2017</v>
      </c>
      <c r="D53">
        <v>49876.787899999996</v>
      </c>
      <c r="E53" s="18">
        <v>2107.69</v>
      </c>
      <c r="F53" s="18"/>
    </row>
    <row r="54" spans="1:6" x14ac:dyDescent="0.45">
      <c r="A54" s="1">
        <v>43131</v>
      </c>
      <c r="B54" s="17">
        <v>1</v>
      </c>
      <c r="C54" s="17">
        <v>2018</v>
      </c>
      <c r="D54">
        <v>92664.352419999996</v>
      </c>
      <c r="E54" s="18">
        <v>3915.84</v>
      </c>
      <c r="F54" s="18"/>
    </row>
    <row r="55" spans="1:6" x14ac:dyDescent="0.45">
      <c r="A55" s="1">
        <v>43159</v>
      </c>
      <c r="B55" s="17">
        <v>2</v>
      </c>
      <c r="C55" s="17">
        <v>2018</v>
      </c>
      <c r="D55">
        <v>82436.492819999999</v>
      </c>
      <c r="E55" s="18">
        <v>3483.61</v>
      </c>
      <c r="F55" s="18"/>
    </row>
    <row r="56" spans="1:6" x14ac:dyDescent="0.45">
      <c r="A56" s="1">
        <v>43190</v>
      </c>
      <c r="B56" s="17">
        <v>3</v>
      </c>
      <c r="C56" s="17">
        <v>2018</v>
      </c>
      <c r="D56">
        <v>98590.233160000003</v>
      </c>
      <c r="E56" s="18">
        <v>4166.25</v>
      </c>
      <c r="F56" s="18"/>
    </row>
    <row r="57" spans="1:6" x14ac:dyDescent="0.45">
      <c r="A57" s="1">
        <v>43220</v>
      </c>
      <c r="B57" s="17">
        <v>4</v>
      </c>
      <c r="C57" s="17">
        <v>2018</v>
      </c>
      <c r="D57">
        <v>129157.97769999997</v>
      </c>
      <c r="E57" s="18">
        <v>5458</v>
      </c>
      <c r="F57" s="18"/>
    </row>
    <row r="58" spans="1:6" x14ac:dyDescent="0.45">
      <c r="A58" s="1">
        <v>43251</v>
      </c>
      <c r="B58" s="17">
        <v>5</v>
      </c>
      <c r="C58" s="17">
        <v>2018</v>
      </c>
      <c r="D58">
        <v>149912.86596</v>
      </c>
      <c r="E58" s="18">
        <v>6335.04</v>
      </c>
      <c r="F58" s="18"/>
    </row>
    <row r="59" spans="1:6" x14ac:dyDescent="0.45">
      <c r="A59" s="1">
        <v>43281</v>
      </c>
      <c r="B59" s="17">
        <v>6</v>
      </c>
      <c r="C59" s="17">
        <v>2018</v>
      </c>
      <c r="D59">
        <v>144237.26499999998</v>
      </c>
      <c r="E59" s="18">
        <v>6095.2</v>
      </c>
      <c r="F59" s="18"/>
    </row>
    <row r="60" spans="1:6" x14ac:dyDescent="0.45">
      <c r="A60" s="1">
        <v>43312</v>
      </c>
      <c r="B60" s="17">
        <v>7</v>
      </c>
      <c r="C60" s="17">
        <v>2018</v>
      </c>
      <c r="D60">
        <v>151680.93565999999</v>
      </c>
      <c r="E60" s="18">
        <v>6409.78</v>
      </c>
      <c r="F60" s="18"/>
    </row>
    <row r="61" spans="1:6" x14ac:dyDescent="0.45">
      <c r="A61" s="1">
        <v>43343</v>
      </c>
      <c r="B61" s="17">
        <v>8</v>
      </c>
      <c r="C61" s="17">
        <v>2018</v>
      </c>
      <c r="D61">
        <v>150608.42707999999</v>
      </c>
      <c r="E61" s="18">
        <v>6364.47</v>
      </c>
      <c r="F61" s="18"/>
    </row>
    <row r="62" spans="1:6" x14ac:dyDescent="0.45">
      <c r="A62" s="1">
        <v>43373</v>
      </c>
      <c r="B62" s="17">
        <v>9</v>
      </c>
      <c r="C62" s="17">
        <v>2018</v>
      </c>
      <c r="D62">
        <v>141936.96881999998</v>
      </c>
      <c r="E62" s="18">
        <v>5998.02</v>
      </c>
      <c r="F62" s="18"/>
    </row>
  </sheetData>
  <pageMargins left="0.7" right="0.7" top="0.75" bottom="0.75" header="0.3" footer="0.3"/>
  <pageSetup paperSize="9" orientation="portrait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workbookViewId="0">
      <pane ySplit="4" topLeftCell="A5" activePane="bottomLeft" state="frozen"/>
      <selection pane="bottomLeft" activeCell="L10" sqref="L10"/>
    </sheetView>
  </sheetViews>
  <sheetFormatPr defaultRowHeight="14.25" x14ac:dyDescent="0.45"/>
  <cols>
    <col min="1" max="1" width="17.73046875" customWidth="1"/>
    <col min="2" max="2" width="16.265625" customWidth="1"/>
    <col min="3" max="3" width="9" customWidth="1"/>
    <col min="4" max="4" width="8" customWidth="1"/>
    <col min="5" max="6" width="8.73046875" customWidth="1"/>
    <col min="7" max="7" width="8" customWidth="1"/>
    <col min="8" max="8" width="11.265625" customWidth="1"/>
    <col min="9" max="9" width="11.59765625" bestFit="1" customWidth="1"/>
  </cols>
  <sheetData>
    <row r="1" spans="1:8" x14ac:dyDescent="0.45">
      <c r="A1" s="8" t="s">
        <v>93</v>
      </c>
    </row>
    <row r="3" spans="1:8" x14ac:dyDescent="0.45">
      <c r="A3" s="3" t="s">
        <v>90</v>
      </c>
      <c r="B3" s="3" t="s">
        <v>88</v>
      </c>
    </row>
    <row r="4" spans="1:8" x14ac:dyDescent="0.45">
      <c r="A4" s="3" t="s">
        <v>92</v>
      </c>
      <c r="B4" t="s">
        <v>82</v>
      </c>
      <c r="C4" t="s">
        <v>83</v>
      </c>
      <c r="D4" t="s">
        <v>84</v>
      </c>
      <c r="E4" t="s">
        <v>85</v>
      </c>
      <c r="F4" t="s">
        <v>86</v>
      </c>
      <c r="G4" t="s">
        <v>94</v>
      </c>
      <c r="H4" t="s">
        <v>89</v>
      </c>
    </row>
    <row r="5" spans="1:8" x14ac:dyDescent="0.45">
      <c r="A5" s="7">
        <v>41547</v>
      </c>
      <c r="B5" s="6">
        <v>8711.9</v>
      </c>
      <c r="C5" s="4"/>
      <c r="D5" s="4"/>
      <c r="E5" s="4"/>
      <c r="F5" s="4"/>
      <c r="G5" s="4"/>
      <c r="H5" s="4">
        <v>8711.9</v>
      </c>
    </row>
    <row r="6" spans="1:8" x14ac:dyDescent="0.45">
      <c r="A6" s="7">
        <v>41578</v>
      </c>
      <c r="B6" s="6">
        <v>98</v>
      </c>
      <c r="C6" s="4"/>
      <c r="D6" s="4"/>
      <c r="E6" s="4"/>
      <c r="F6" s="4"/>
      <c r="G6" s="4"/>
      <c r="H6" s="4">
        <v>98</v>
      </c>
    </row>
    <row r="7" spans="1:8" x14ac:dyDescent="0.45">
      <c r="A7" s="7">
        <v>41608</v>
      </c>
      <c r="B7" s="6">
        <v>-1108.07</v>
      </c>
      <c r="C7" s="4"/>
      <c r="D7" s="4"/>
      <c r="E7" s="4"/>
      <c r="F7" s="4"/>
      <c r="G7" s="4"/>
      <c r="H7" s="4">
        <v>-1108.07</v>
      </c>
    </row>
    <row r="8" spans="1:8" x14ac:dyDescent="0.45">
      <c r="A8" s="7">
        <v>41639</v>
      </c>
      <c r="B8" s="6">
        <v>2440.5300000000002</v>
      </c>
      <c r="C8" s="4"/>
      <c r="D8" s="4"/>
      <c r="E8" s="4"/>
      <c r="F8" s="4"/>
      <c r="G8" s="4"/>
      <c r="H8" s="4">
        <v>2440.5300000000002</v>
      </c>
    </row>
    <row r="9" spans="1:8" x14ac:dyDescent="0.45">
      <c r="A9" s="7">
        <v>41670</v>
      </c>
      <c r="B9" s="6">
        <v>5163.7</v>
      </c>
      <c r="C9" s="4"/>
      <c r="D9" s="4"/>
      <c r="E9" s="4"/>
      <c r="F9" s="4"/>
      <c r="G9" s="4"/>
      <c r="H9" s="4">
        <v>5163.7</v>
      </c>
    </row>
    <row r="10" spans="1:8" x14ac:dyDescent="0.45">
      <c r="A10" s="7">
        <v>41698</v>
      </c>
      <c r="B10" s="6">
        <v>4064.82</v>
      </c>
      <c r="C10" s="4"/>
      <c r="D10" s="4"/>
      <c r="E10" s="4"/>
      <c r="F10" s="4"/>
      <c r="G10" s="4"/>
      <c r="H10" s="4">
        <v>4064.82</v>
      </c>
    </row>
    <row r="11" spans="1:8" x14ac:dyDescent="0.45">
      <c r="A11" s="7">
        <v>41729</v>
      </c>
      <c r="B11" s="6">
        <v>5128.9000000000005</v>
      </c>
      <c r="C11" s="4"/>
      <c r="D11" s="4"/>
      <c r="E11" s="4"/>
      <c r="F11" s="4"/>
      <c r="G11" s="4"/>
      <c r="H11" s="4">
        <v>5128.9000000000005</v>
      </c>
    </row>
    <row r="12" spans="1:8" x14ac:dyDescent="0.45">
      <c r="A12" s="7">
        <v>41759</v>
      </c>
      <c r="B12" s="6">
        <v>4839.42</v>
      </c>
      <c r="C12" s="4"/>
      <c r="D12" s="4"/>
      <c r="E12" s="4"/>
      <c r="F12" s="4"/>
      <c r="G12" s="4"/>
      <c r="H12" s="4">
        <v>4839.42</v>
      </c>
    </row>
    <row r="13" spans="1:8" x14ac:dyDescent="0.45">
      <c r="A13" s="7">
        <v>41790</v>
      </c>
      <c r="B13" s="6">
        <v>4506.4000000000005</v>
      </c>
      <c r="C13" s="4"/>
      <c r="D13" s="4"/>
      <c r="E13" s="4"/>
      <c r="F13" s="4"/>
      <c r="G13" s="4"/>
      <c r="H13" s="4">
        <v>4506.4000000000005</v>
      </c>
    </row>
    <row r="14" spans="1:8" x14ac:dyDescent="0.45">
      <c r="A14" s="7">
        <v>41820</v>
      </c>
      <c r="B14" s="6">
        <v>4469.3900000000003</v>
      </c>
      <c r="C14" s="4"/>
      <c r="D14" s="4"/>
      <c r="E14" s="4"/>
      <c r="F14" s="4"/>
      <c r="G14" s="4"/>
      <c r="H14" s="4">
        <v>4469.3900000000003</v>
      </c>
    </row>
    <row r="15" spans="1:8" x14ac:dyDescent="0.45">
      <c r="A15" s="7">
        <v>41851</v>
      </c>
      <c r="B15" s="6"/>
      <c r="C15" s="4">
        <v>9284.4699999999993</v>
      </c>
      <c r="D15" s="4"/>
      <c r="E15" s="4"/>
      <c r="F15" s="4"/>
      <c r="G15" s="4"/>
      <c r="H15" s="4">
        <v>9284.4699999999993</v>
      </c>
    </row>
    <row r="16" spans="1:8" x14ac:dyDescent="0.45">
      <c r="A16" s="7">
        <v>41882</v>
      </c>
      <c r="B16" s="6"/>
      <c r="C16" s="4">
        <v>4531.2700000000004</v>
      </c>
      <c r="D16" s="4"/>
      <c r="E16" s="4"/>
      <c r="F16" s="4"/>
      <c r="G16" s="4"/>
      <c r="H16" s="4">
        <v>4531.2700000000004</v>
      </c>
    </row>
    <row r="17" spans="1:8" x14ac:dyDescent="0.45">
      <c r="A17" s="7">
        <v>41912</v>
      </c>
      <c r="B17" s="6"/>
      <c r="C17" s="4">
        <v>4552.0700000000006</v>
      </c>
      <c r="D17" s="4"/>
      <c r="E17" s="4"/>
      <c r="F17" s="4"/>
      <c r="G17" s="4"/>
      <c r="H17" s="4">
        <v>4552.0700000000006</v>
      </c>
    </row>
    <row r="18" spans="1:8" x14ac:dyDescent="0.45">
      <c r="A18" s="7">
        <v>41943</v>
      </c>
      <c r="B18" s="6"/>
      <c r="C18" s="4">
        <v>12200.880000000001</v>
      </c>
      <c r="D18" s="4"/>
      <c r="E18" s="4"/>
      <c r="F18" s="4"/>
      <c r="G18" s="4"/>
      <c r="H18" s="4">
        <v>12200.880000000001</v>
      </c>
    </row>
    <row r="19" spans="1:8" x14ac:dyDescent="0.45">
      <c r="A19" s="7">
        <v>41973</v>
      </c>
      <c r="B19" s="6"/>
      <c r="C19" s="4">
        <v>7113.7899999999991</v>
      </c>
      <c r="D19" s="4"/>
      <c r="E19" s="4"/>
      <c r="F19" s="4"/>
      <c r="G19" s="4"/>
      <c r="H19" s="4">
        <v>7113.7899999999991</v>
      </c>
    </row>
    <row r="20" spans="1:8" x14ac:dyDescent="0.45">
      <c r="A20" s="7">
        <v>42004</v>
      </c>
      <c r="B20" s="6"/>
      <c r="C20" s="4">
        <v>6563.82</v>
      </c>
      <c r="D20" s="4"/>
      <c r="E20" s="4"/>
      <c r="F20" s="4"/>
      <c r="G20" s="4"/>
      <c r="H20" s="4">
        <v>6563.82</v>
      </c>
    </row>
    <row r="21" spans="1:8" x14ac:dyDescent="0.45">
      <c r="A21" s="7">
        <v>42035</v>
      </c>
      <c r="B21" s="6"/>
      <c r="C21" s="4">
        <v>4895.49</v>
      </c>
      <c r="D21" s="4"/>
      <c r="E21" s="4"/>
      <c r="F21" s="4"/>
      <c r="G21" s="4"/>
      <c r="H21" s="4">
        <v>4895.49</v>
      </c>
    </row>
    <row r="22" spans="1:8" x14ac:dyDescent="0.45">
      <c r="A22" s="7">
        <v>42063</v>
      </c>
      <c r="B22" s="6"/>
      <c r="C22" s="4">
        <v>4120.1099999999997</v>
      </c>
      <c r="D22" s="4"/>
      <c r="E22" s="4"/>
      <c r="F22" s="4"/>
      <c r="G22" s="4"/>
      <c r="H22" s="4">
        <v>4120.1099999999997</v>
      </c>
    </row>
    <row r="23" spans="1:8" x14ac:dyDescent="0.45">
      <c r="A23" s="7">
        <v>42094</v>
      </c>
      <c r="B23" s="6"/>
      <c r="C23" s="4">
        <v>5110.47</v>
      </c>
      <c r="D23" s="4"/>
      <c r="E23" s="4"/>
      <c r="F23" s="4"/>
      <c r="G23" s="4"/>
      <c r="H23" s="4">
        <v>5110.47</v>
      </c>
    </row>
    <row r="24" spans="1:8" x14ac:dyDescent="0.45">
      <c r="A24" s="7">
        <v>42124</v>
      </c>
      <c r="B24" s="6"/>
      <c r="C24" s="4">
        <v>5030.87</v>
      </c>
      <c r="D24" s="4"/>
      <c r="E24" s="4"/>
      <c r="F24" s="4"/>
      <c r="G24" s="4"/>
      <c r="H24" s="4">
        <v>5030.87</v>
      </c>
    </row>
    <row r="25" spans="1:8" x14ac:dyDescent="0.45">
      <c r="A25" s="7">
        <v>42155</v>
      </c>
      <c r="B25" s="6"/>
      <c r="C25" s="4">
        <v>6106.02</v>
      </c>
      <c r="D25" s="4"/>
      <c r="E25" s="4"/>
      <c r="F25" s="4"/>
      <c r="G25" s="4"/>
      <c r="H25" s="4">
        <v>6106.02</v>
      </c>
    </row>
    <row r="26" spans="1:8" x14ac:dyDescent="0.45">
      <c r="A26" s="7">
        <v>42185</v>
      </c>
      <c r="B26" s="6"/>
      <c r="C26" s="4">
        <v>5984.5899999999992</v>
      </c>
      <c r="D26" s="4"/>
      <c r="E26" s="4"/>
      <c r="F26" s="4"/>
      <c r="G26" s="4"/>
      <c r="H26" s="4">
        <v>5984.5899999999992</v>
      </c>
    </row>
    <row r="27" spans="1:8" x14ac:dyDescent="0.45">
      <c r="A27" s="7">
        <v>42216</v>
      </c>
      <c r="B27" s="6"/>
      <c r="C27" s="4"/>
      <c r="D27" s="4">
        <v>7145.4000000000005</v>
      </c>
      <c r="E27" s="4"/>
      <c r="F27" s="4"/>
      <c r="G27" s="4"/>
      <c r="H27" s="4">
        <v>7145.4000000000005</v>
      </c>
    </row>
    <row r="28" spans="1:8" x14ac:dyDescent="0.45">
      <c r="A28" s="7">
        <v>42247</v>
      </c>
      <c r="B28" s="6"/>
      <c r="C28" s="4"/>
      <c r="D28" s="4">
        <v>6805.81</v>
      </c>
      <c r="E28" s="4"/>
      <c r="F28" s="4"/>
      <c r="G28" s="4"/>
      <c r="H28" s="4">
        <v>6805.81</v>
      </c>
    </row>
    <row r="29" spans="1:8" x14ac:dyDescent="0.45">
      <c r="A29" s="7">
        <v>42277</v>
      </c>
      <c r="B29" s="6"/>
      <c r="C29" s="4"/>
      <c r="D29" s="4"/>
      <c r="E29" s="4"/>
      <c r="F29" s="4"/>
      <c r="G29" s="4"/>
      <c r="H29" s="4"/>
    </row>
    <row r="30" spans="1:8" x14ac:dyDescent="0.45">
      <c r="A30" s="7">
        <v>42308</v>
      </c>
      <c r="B30" s="6"/>
      <c r="C30" s="4"/>
      <c r="D30" s="4">
        <v>6367.75</v>
      </c>
      <c r="E30" s="4"/>
      <c r="F30" s="4"/>
      <c r="G30" s="4"/>
      <c r="H30" s="4">
        <v>6367.75</v>
      </c>
    </row>
    <row r="31" spans="1:8" x14ac:dyDescent="0.45">
      <c r="A31" s="7">
        <v>42338</v>
      </c>
      <c r="B31" s="6"/>
      <c r="C31" s="4"/>
      <c r="D31" s="4">
        <v>4607.1899999999996</v>
      </c>
      <c r="E31" s="4"/>
      <c r="F31" s="4"/>
      <c r="G31" s="4"/>
      <c r="H31" s="4">
        <v>4607.1899999999996</v>
      </c>
    </row>
    <row r="32" spans="1:8" x14ac:dyDescent="0.45">
      <c r="A32" s="7">
        <v>42369</v>
      </c>
      <c r="B32" s="6"/>
      <c r="C32" s="4"/>
      <c r="D32" s="4">
        <v>4262.9299999999994</v>
      </c>
      <c r="E32" s="4"/>
      <c r="F32" s="4"/>
      <c r="G32" s="4"/>
      <c r="H32" s="4">
        <v>4262.9299999999994</v>
      </c>
    </row>
    <row r="33" spans="1:8" x14ac:dyDescent="0.45">
      <c r="A33" s="7">
        <v>42400</v>
      </c>
      <c r="B33" s="6"/>
      <c r="C33" s="4"/>
      <c r="D33" s="4">
        <v>3874.7400000000002</v>
      </c>
      <c r="E33" s="4"/>
      <c r="F33" s="4"/>
      <c r="G33" s="4"/>
      <c r="H33" s="4">
        <v>3874.7400000000002</v>
      </c>
    </row>
    <row r="34" spans="1:8" x14ac:dyDescent="0.45">
      <c r="A34" s="7">
        <v>42429</v>
      </c>
      <c r="B34" s="6"/>
      <c r="C34" s="4"/>
      <c r="D34" s="4">
        <v>3507.0699999999997</v>
      </c>
      <c r="E34" s="4"/>
      <c r="F34" s="4"/>
      <c r="G34" s="4"/>
      <c r="H34" s="4">
        <v>3507.0699999999997</v>
      </c>
    </row>
    <row r="35" spans="1:8" x14ac:dyDescent="0.45">
      <c r="A35" s="7">
        <v>42460</v>
      </c>
      <c r="B35" s="6"/>
      <c r="C35" s="4"/>
      <c r="D35" s="4">
        <v>3922.4900000000002</v>
      </c>
      <c r="E35" s="4"/>
      <c r="F35" s="4"/>
      <c r="G35" s="4"/>
      <c r="H35" s="4">
        <v>3922.4900000000002</v>
      </c>
    </row>
    <row r="36" spans="1:8" x14ac:dyDescent="0.45">
      <c r="A36" s="7">
        <v>42490</v>
      </c>
      <c r="B36" s="6"/>
      <c r="C36" s="4"/>
      <c r="D36" s="4">
        <v>4217.4399999999996</v>
      </c>
      <c r="E36" s="4"/>
      <c r="F36" s="4"/>
      <c r="G36" s="4"/>
      <c r="H36" s="4">
        <v>4217.4399999999996</v>
      </c>
    </row>
    <row r="37" spans="1:8" x14ac:dyDescent="0.45">
      <c r="A37" s="7">
        <v>42521</v>
      </c>
      <c r="B37" s="6"/>
      <c r="C37" s="4"/>
      <c r="D37" s="4">
        <v>5187.4800000000005</v>
      </c>
      <c r="E37" s="4"/>
      <c r="F37" s="4"/>
      <c r="G37" s="4"/>
      <c r="H37" s="4">
        <v>5187.4800000000005</v>
      </c>
    </row>
    <row r="38" spans="1:8" x14ac:dyDescent="0.45">
      <c r="A38" s="7">
        <v>42551</v>
      </c>
      <c r="B38" s="6"/>
      <c r="C38" s="4"/>
      <c r="D38" s="4">
        <v>6283.4</v>
      </c>
      <c r="E38" s="4"/>
      <c r="F38" s="4"/>
      <c r="G38" s="4"/>
      <c r="H38" s="4">
        <v>6283.4</v>
      </c>
    </row>
    <row r="39" spans="1:8" x14ac:dyDescent="0.45">
      <c r="A39" s="7">
        <v>42582</v>
      </c>
      <c r="B39" s="6"/>
      <c r="C39" s="4"/>
      <c r="D39" s="4"/>
      <c r="E39" s="4">
        <v>6600.79</v>
      </c>
      <c r="F39" s="4"/>
      <c r="G39" s="4"/>
      <c r="H39" s="4">
        <v>6600.79</v>
      </c>
    </row>
    <row r="40" spans="1:8" x14ac:dyDescent="0.45">
      <c r="A40" s="7">
        <v>42613</v>
      </c>
      <c r="B40" s="6"/>
      <c r="C40" s="4"/>
      <c r="D40" s="4"/>
      <c r="E40" s="4">
        <v>7538.4</v>
      </c>
      <c r="F40" s="4"/>
      <c r="G40" s="4"/>
      <c r="H40" s="4">
        <v>7538.4</v>
      </c>
    </row>
    <row r="41" spans="1:8" x14ac:dyDescent="0.45">
      <c r="A41" s="7">
        <v>42643</v>
      </c>
      <c r="B41" s="6"/>
      <c r="C41" s="4"/>
      <c r="D41" s="4"/>
      <c r="E41" s="4">
        <v>6819.4699999999993</v>
      </c>
      <c r="F41" s="4"/>
      <c r="G41" s="4"/>
      <c r="H41" s="4">
        <v>6819.4699999999993</v>
      </c>
    </row>
    <row r="42" spans="1:8" x14ac:dyDescent="0.45">
      <c r="A42" s="7">
        <v>42674</v>
      </c>
      <c r="B42" s="6"/>
      <c r="C42" s="4"/>
      <c r="D42" s="4"/>
      <c r="E42" s="4">
        <v>6544.02</v>
      </c>
      <c r="F42" s="4"/>
      <c r="G42" s="4"/>
      <c r="H42" s="4">
        <v>6544.02</v>
      </c>
    </row>
    <row r="43" spans="1:8" x14ac:dyDescent="0.45">
      <c r="A43" s="7">
        <v>42704</v>
      </c>
      <c r="B43" s="6"/>
      <c r="C43" s="4"/>
      <c r="D43" s="4"/>
      <c r="E43" s="4">
        <v>5469.19</v>
      </c>
      <c r="F43" s="4"/>
      <c r="G43" s="4"/>
      <c r="H43" s="4">
        <v>5469.19</v>
      </c>
    </row>
    <row r="44" spans="1:8" x14ac:dyDescent="0.45">
      <c r="A44" s="7">
        <v>42735</v>
      </c>
      <c r="B44" s="6"/>
      <c r="C44" s="4"/>
      <c r="D44" s="4"/>
      <c r="E44" s="4">
        <v>5593.7</v>
      </c>
      <c r="F44" s="4"/>
      <c r="G44" s="4"/>
      <c r="H44" s="4">
        <v>5593.7</v>
      </c>
    </row>
    <row r="45" spans="1:8" x14ac:dyDescent="0.45">
      <c r="A45" s="7">
        <v>42766</v>
      </c>
      <c r="B45" s="6"/>
      <c r="C45" s="4"/>
      <c r="D45" s="4"/>
      <c r="E45" s="4">
        <v>4867.5999999999995</v>
      </c>
      <c r="F45" s="4"/>
      <c r="G45" s="4"/>
      <c r="H45" s="4">
        <v>4867.5999999999995</v>
      </c>
    </row>
    <row r="46" spans="1:8" x14ac:dyDescent="0.45">
      <c r="A46" s="7">
        <v>42794</v>
      </c>
      <c r="B46" s="6"/>
      <c r="C46" s="4"/>
      <c r="D46" s="4"/>
      <c r="E46" s="4">
        <v>4605.6099999999997</v>
      </c>
      <c r="F46" s="4"/>
      <c r="G46" s="4"/>
      <c r="H46" s="4">
        <v>4605.6099999999997</v>
      </c>
    </row>
    <row r="47" spans="1:8" x14ac:dyDescent="0.45">
      <c r="A47" s="7">
        <v>42825</v>
      </c>
      <c r="B47" s="6"/>
      <c r="C47" s="4"/>
      <c r="D47" s="4"/>
      <c r="E47" s="4">
        <v>3057.43</v>
      </c>
      <c r="F47" s="4"/>
      <c r="G47" s="4"/>
      <c r="H47" s="4">
        <v>3057.43</v>
      </c>
    </row>
    <row r="48" spans="1:8" x14ac:dyDescent="0.45">
      <c r="A48" s="7">
        <v>42855</v>
      </c>
      <c r="B48" s="6"/>
      <c r="C48" s="4"/>
      <c r="D48" s="4"/>
      <c r="E48" s="4">
        <v>4433.0199999999995</v>
      </c>
      <c r="F48" s="4"/>
      <c r="G48" s="4"/>
      <c r="H48" s="4">
        <v>4433.0199999999995</v>
      </c>
    </row>
    <row r="49" spans="1:8" x14ac:dyDescent="0.45">
      <c r="A49" s="7">
        <v>42886</v>
      </c>
      <c r="B49" s="6"/>
      <c r="C49" s="4"/>
      <c r="D49" s="4"/>
      <c r="E49" s="4">
        <v>-7930.39</v>
      </c>
      <c r="F49" s="4"/>
      <c r="G49" s="4"/>
      <c r="H49" s="4">
        <v>-7930.39</v>
      </c>
    </row>
    <row r="50" spans="1:8" x14ac:dyDescent="0.45">
      <c r="A50" s="7">
        <v>42916</v>
      </c>
      <c r="B50" s="6"/>
      <c r="C50" s="4"/>
      <c r="D50" s="4"/>
      <c r="E50" s="4">
        <v>394.80999999999995</v>
      </c>
      <c r="F50" s="4"/>
      <c r="G50" s="4"/>
      <c r="H50" s="4">
        <v>394.80999999999995</v>
      </c>
    </row>
    <row r="51" spans="1:8" x14ac:dyDescent="0.45">
      <c r="A51" s="7">
        <v>42947</v>
      </c>
      <c r="B51" s="6"/>
      <c r="C51" s="4"/>
      <c r="D51" s="4"/>
      <c r="E51" s="4"/>
      <c r="F51" s="4">
        <v>3797.5800000000004</v>
      </c>
      <c r="G51" s="4"/>
      <c r="H51" s="4">
        <v>3797.5800000000004</v>
      </c>
    </row>
    <row r="52" spans="1:8" x14ac:dyDescent="0.45">
      <c r="A52" s="7">
        <v>42978</v>
      </c>
      <c r="B52" s="6"/>
      <c r="C52" s="4"/>
      <c r="D52" s="4"/>
      <c r="E52" s="4"/>
      <c r="F52" s="4">
        <v>300.98</v>
      </c>
      <c r="G52" s="4"/>
      <c r="H52" s="4">
        <v>300.98</v>
      </c>
    </row>
    <row r="53" spans="1:8" x14ac:dyDescent="0.45">
      <c r="A53" s="7">
        <v>43008</v>
      </c>
      <c r="B53" s="6"/>
      <c r="C53" s="4"/>
      <c r="D53" s="4"/>
      <c r="E53" s="4"/>
      <c r="F53" s="4">
        <v>-3258.4900000000002</v>
      </c>
      <c r="G53" s="4"/>
      <c r="H53" s="4">
        <v>-3258.4900000000002</v>
      </c>
    </row>
    <row r="54" spans="1:8" x14ac:dyDescent="0.45">
      <c r="A54" s="7">
        <v>43039</v>
      </c>
      <c r="B54" s="6"/>
      <c r="C54" s="6"/>
      <c r="D54" s="6"/>
      <c r="E54" s="6"/>
      <c r="F54" s="6">
        <v>222.06</v>
      </c>
      <c r="G54" s="6"/>
      <c r="H54" s="6">
        <v>222.06</v>
      </c>
    </row>
    <row r="55" spans="1:8" x14ac:dyDescent="0.45">
      <c r="A55" s="7">
        <v>43069</v>
      </c>
      <c r="B55" s="6"/>
      <c r="C55" s="6"/>
      <c r="D55" s="6"/>
      <c r="E55" s="6"/>
      <c r="F55" s="6">
        <v>273.86</v>
      </c>
      <c r="G55" s="6"/>
      <c r="H55" s="6">
        <v>273.86</v>
      </c>
    </row>
    <row r="56" spans="1:8" x14ac:dyDescent="0.45">
      <c r="A56" s="7">
        <v>43100</v>
      </c>
      <c r="B56" s="6"/>
      <c r="C56" s="6"/>
      <c r="D56" s="6"/>
      <c r="E56" s="6"/>
      <c r="F56" s="6">
        <v>2558.9</v>
      </c>
      <c r="G56" s="6"/>
      <c r="H56" s="6">
        <v>2558.9</v>
      </c>
    </row>
    <row r="57" spans="1:8" x14ac:dyDescent="0.45">
      <c r="A57" s="7">
        <v>43131</v>
      </c>
      <c r="B57" s="6"/>
      <c r="C57" s="6"/>
      <c r="D57" s="6"/>
      <c r="E57" s="6"/>
      <c r="F57" s="6">
        <v>4607.9000000000005</v>
      </c>
      <c r="G57" s="6"/>
      <c r="H57" s="6">
        <v>4607.9000000000005</v>
      </c>
    </row>
    <row r="58" spans="1:8" x14ac:dyDescent="0.45">
      <c r="A58" s="7">
        <v>43159</v>
      </c>
      <c r="B58" s="6"/>
      <c r="C58" s="6"/>
      <c r="D58" s="6"/>
      <c r="E58" s="6"/>
      <c r="F58" s="6">
        <v>4106.45</v>
      </c>
      <c r="G58" s="6"/>
      <c r="H58" s="6">
        <v>4106.45</v>
      </c>
    </row>
    <row r="59" spans="1:8" x14ac:dyDescent="0.45">
      <c r="A59" s="7">
        <v>43190</v>
      </c>
      <c r="B59" s="6"/>
      <c r="C59" s="6"/>
      <c r="D59" s="6"/>
      <c r="E59" s="6"/>
      <c r="F59" s="6">
        <v>4879.1000000000004</v>
      </c>
      <c r="G59" s="6"/>
      <c r="H59" s="6">
        <v>4879.1000000000004</v>
      </c>
    </row>
    <row r="60" spans="1:8" x14ac:dyDescent="0.45">
      <c r="A60" s="7">
        <v>43220</v>
      </c>
      <c r="B60" s="6"/>
      <c r="C60" s="6"/>
      <c r="D60" s="6"/>
      <c r="E60" s="6"/>
      <c r="F60" s="6">
        <v>6298.8099999999995</v>
      </c>
      <c r="G60" s="6"/>
      <c r="H60" s="6">
        <v>6298.8099999999995</v>
      </c>
    </row>
    <row r="61" spans="1:8" x14ac:dyDescent="0.45">
      <c r="A61" s="7">
        <v>43251</v>
      </c>
      <c r="B61" s="6"/>
      <c r="C61" s="6"/>
      <c r="D61" s="6"/>
      <c r="E61" s="6"/>
      <c r="F61" s="6">
        <v>7274.78</v>
      </c>
      <c r="G61" s="6"/>
      <c r="H61" s="6">
        <v>7274.78</v>
      </c>
    </row>
    <row r="62" spans="1:8" x14ac:dyDescent="0.45">
      <c r="A62" s="7">
        <v>43281</v>
      </c>
      <c r="B62" s="6"/>
      <c r="C62" s="6"/>
      <c r="D62" s="6"/>
      <c r="E62" s="6"/>
      <c r="F62" s="6">
        <v>6984.28</v>
      </c>
      <c r="G62" s="6"/>
      <c r="H62" s="6">
        <v>6984.28</v>
      </c>
    </row>
    <row r="63" spans="1:8" x14ac:dyDescent="0.45">
      <c r="A63" s="7">
        <v>43312</v>
      </c>
      <c r="B63" s="6"/>
      <c r="C63" s="6"/>
      <c r="D63" s="6"/>
      <c r="E63" s="6"/>
      <c r="F63" s="6"/>
      <c r="G63" s="6">
        <v>7381.7</v>
      </c>
      <c r="H63" s="6">
        <v>7381.7</v>
      </c>
    </row>
    <row r="64" spans="1:8" x14ac:dyDescent="0.45">
      <c r="A64" s="7">
        <v>43343</v>
      </c>
      <c r="B64" s="6"/>
      <c r="C64" s="6"/>
      <c r="D64" s="6"/>
      <c r="E64" s="6"/>
      <c r="F64" s="6"/>
      <c r="G64" s="6">
        <v>7384.9500000000007</v>
      </c>
      <c r="H64" s="6">
        <v>7384.9500000000007</v>
      </c>
    </row>
    <row r="65" spans="1:8" x14ac:dyDescent="0.45">
      <c r="A65" s="7">
        <v>43373</v>
      </c>
      <c r="B65" s="6"/>
      <c r="C65" s="6"/>
      <c r="D65" s="6"/>
      <c r="E65" s="6"/>
      <c r="F65" s="6"/>
      <c r="G65" s="6">
        <v>6994.5</v>
      </c>
      <c r="H65" s="6">
        <v>6994.5</v>
      </c>
    </row>
    <row r="66" spans="1:8" x14ac:dyDescent="0.45">
      <c r="A66" s="7" t="s">
        <v>89</v>
      </c>
      <c r="B66" s="6">
        <v>38314.990000000005</v>
      </c>
      <c r="C66" s="6">
        <v>75493.850000000006</v>
      </c>
      <c r="D66" s="6">
        <v>56181.700000000004</v>
      </c>
      <c r="E66" s="6">
        <v>47993.649999999987</v>
      </c>
      <c r="F66" s="6">
        <v>38046.21</v>
      </c>
      <c r="G66" s="6">
        <v>21761.15</v>
      </c>
      <c r="H66" s="6">
        <v>277791.54999999993</v>
      </c>
    </row>
    <row r="67" spans="1:8" x14ac:dyDescent="0.45">
      <c r="B67" s="5"/>
      <c r="C67" s="5"/>
      <c r="D67" s="5"/>
      <c r="E67" s="5"/>
      <c r="F67" s="5"/>
      <c r="G67" s="5"/>
    </row>
  </sheetData>
  <pageMargins left="0.7" right="0.7" top="0.75" bottom="0.75" header="0.3" footer="0.3"/>
  <pageSetup paperSize="8" scale="9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9"/>
  <sheetViews>
    <sheetView topLeftCell="A28" workbookViewId="0">
      <selection activeCell="I15" sqref="I15"/>
    </sheetView>
  </sheetViews>
  <sheetFormatPr defaultRowHeight="14.25" x14ac:dyDescent="0.45"/>
  <cols>
    <col min="1" max="1" width="23.73046875" bestFit="1" customWidth="1"/>
    <col min="2" max="2" width="16.265625" bestFit="1" customWidth="1"/>
    <col min="3" max="4" width="10.59765625" customWidth="1"/>
    <col min="5" max="5" width="9.73046875" customWidth="1"/>
    <col min="6" max="7" width="9" customWidth="1"/>
    <col min="8" max="8" width="11.265625" customWidth="1"/>
    <col min="9" max="9" width="13.265625" bestFit="1" customWidth="1"/>
  </cols>
  <sheetData>
    <row r="1" spans="1:8" x14ac:dyDescent="0.45">
      <c r="A1" s="8" t="s">
        <v>98</v>
      </c>
    </row>
    <row r="3" spans="1:8" x14ac:dyDescent="0.45">
      <c r="A3" s="3" t="s">
        <v>91</v>
      </c>
      <c r="B3" s="3" t="s">
        <v>88</v>
      </c>
    </row>
    <row r="4" spans="1:8" x14ac:dyDescent="0.45">
      <c r="A4" s="3" t="s">
        <v>92</v>
      </c>
      <c r="B4" t="s">
        <v>82</v>
      </c>
      <c r="C4" t="s">
        <v>83</v>
      </c>
      <c r="D4" t="s">
        <v>84</v>
      </c>
      <c r="E4" t="s">
        <v>85</v>
      </c>
      <c r="F4" t="s">
        <v>86</v>
      </c>
      <c r="G4" t="s">
        <v>94</v>
      </c>
      <c r="H4" t="s">
        <v>89</v>
      </c>
    </row>
    <row r="5" spans="1:8" x14ac:dyDescent="0.45">
      <c r="A5" s="7">
        <v>41547</v>
      </c>
      <c r="B5" s="6">
        <v>137745</v>
      </c>
      <c r="C5" s="6"/>
      <c r="D5" s="6"/>
      <c r="E5" s="6"/>
      <c r="F5" s="6"/>
      <c r="G5" s="6"/>
      <c r="H5" s="6">
        <v>137745</v>
      </c>
    </row>
    <row r="6" spans="1:8" x14ac:dyDescent="0.45">
      <c r="A6" s="7">
        <v>41578</v>
      </c>
      <c r="B6" s="6">
        <v>614</v>
      </c>
      <c r="C6" s="6"/>
      <c r="D6" s="6"/>
      <c r="E6" s="6"/>
      <c r="F6" s="6"/>
      <c r="G6" s="6"/>
      <c r="H6" s="6">
        <v>614</v>
      </c>
    </row>
    <row r="7" spans="1:8" x14ac:dyDescent="0.45">
      <c r="A7" s="7">
        <v>41608</v>
      </c>
      <c r="B7" s="6">
        <v>-28058</v>
      </c>
      <c r="C7" s="6"/>
      <c r="D7" s="6"/>
      <c r="E7" s="6"/>
      <c r="F7" s="6"/>
      <c r="G7" s="6"/>
      <c r="H7" s="6">
        <v>-28058</v>
      </c>
    </row>
    <row r="8" spans="1:8" x14ac:dyDescent="0.45">
      <c r="A8" s="7">
        <v>41639</v>
      </c>
      <c r="B8" s="6">
        <v>46035</v>
      </c>
      <c r="C8" s="6"/>
      <c r="D8" s="6"/>
      <c r="E8" s="6"/>
      <c r="F8" s="6"/>
      <c r="G8" s="6"/>
      <c r="H8" s="6">
        <v>46035</v>
      </c>
    </row>
    <row r="9" spans="1:8" x14ac:dyDescent="0.45">
      <c r="A9" s="7">
        <v>41670</v>
      </c>
      <c r="B9" s="6">
        <v>103019</v>
      </c>
      <c r="C9" s="6"/>
      <c r="D9" s="6"/>
      <c r="E9" s="6"/>
      <c r="F9" s="6"/>
      <c r="G9" s="6"/>
      <c r="H9" s="6">
        <v>103019</v>
      </c>
    </row>
    <row r="10" spans="1:8" x14ac:dyDescent="0.45">
      <c r="A10" s="7">
        <v>41698</v>
      </c>
      <c r="B10" s="6">
        <v>80511</v>
      </c>
      <c r="C10" s="6"/>
      <c r="D10" s="6"/>
      <c r="E10" s="6"/>
      <c r="F10" s="6"/>
      <c r="G10" s="6"/>
      <c r="H10" s="6">
        <v>80511</v>
      </c>
    </row>
    <row r="11" spans="1:8" x14ac:dyDescent="0.45">
      <c r="A11" s="7">
        <v>41729</v>
      </c>
      <c r="B11" s="6">
        <v>102290</v>
      </c>
      <c r="C11" s="6"/>
      <c r="D11" s="6"/>
      <c r="E11" s="6"/>
      <c r="F11" s="6"/>
      <c r="G11" s="6"/>
      <c r="H11" s="6">
        <v>102290</v>
      </c>
    </row>
    <row r="12" spans="1:8" x14ac:dyDescent="0.45">
      <c r="A12" s="7">
        <v>41759</v>
      </c>
      <c r="B12" s="6">
        <v>96395</v>
      </c>
      <c r="C12" s="6"/>
      <c r="D12" s="6"/>
      <c r="E12" s="6"/>
      <c r="F12" s="6"/>
      <c r="G12" s="6"/>
      <c r="H12" s="6">
        <v>96395</v>
      </c>
    </row>
    <row r="13" spans="1:8" x14ac:dyDescent="0.45">
      <c r="A13" s="7">
        <v>41790</v>
      </c>
      <c r="B13" s="6">
        <v>89264</v>
      </c>
      <c r="C13" s="6"/>
      <c r="D13" s="6"/>
      <c r="E13" s="6"/>
      <c r="F13" s="6"/>
      <c r="G13" s="6"/>
      <c r="H13" s="6">
        <v>89264</v>
      </c>
    </row>
    <row r="14" spans="1:8" x14ac:dyDescent="0.45">
      <c r="A14" s="7">
        <v>41820</v>
      </c>
      <c r="B14" s="6">
        <v>88652</v>
      </c>
      <c r="C14" s="6"/>
      <c r="D14" s="6"/>
      <c r="E14" s="6"/>
      <c r="F14" s="6"/>
      <c r="G14" s="6"/>
      <c r="H14" s="6">
        <v>88652</v>
      </c>
    </row>
    <row r="15" spans="1:8" x14ac:dyDescent="0.45">
      <c r="A15" s="7">
        <v>41851</v>
      </c>
      <c r="B15" s="6"/>
      <c r="C15" s="6">
        <v>189247</v>
      </c>
      <c r="D15" s="6"/>
      <c r="E15" s="6"/>
      <c r="F15" s="6"/>
      <c r="G15" s="6"/>
      <c r="H15" s="6">
        <v>189247</v>
      </c>
    </row>
    <row r="16" spans="1:8" x14ac:dyDescent="0.45">
      <c r="A16" s="7">
        <v>41882</v>
      </c>
      <c r="B16" s="6"/>
      <c r="C16" s="6">
        <v>89785</v>
      </c>
      <c r="D16" s="6"/>
      <c r="E16" s="6"/>
      <c r="F16" s="6"/>
      <c r="G16" s="6"/>
      <c r="H16" s="6">
        <v>89785</v>
      </c>
    </row>
    <row r="17" spans="1:8" x14ac:dyDescent="0.45">
      <c r="A17" s="7">
        <v>41912</v>
      </c>
      <c r="B17" s="6"/>
      <c r="C17" s="6">
        <v>90382</v>
      </c>
      <c r="D17" s="6"/>
      <c r="E17" s="6"/>
      <c r="F17" s="6"/>
      <c r="G17" s="6"/>
      <c r="H17" s="6">
        <v>90382</v>
      </c>
    </row>
    <row r="18" spans="1:8" x14ac:dyDescent="0.45">
      <c r="A18" s="7">
        <v>41943</v>
      </c>
      <c r="B18" s="6"/>
      <c r="C18" s="6">
        <v>234674</v>
      </c>
      <c r="D18" s="6"/>
      <c r="E18" s="6"/>
      <c r="F18" s="6"/>
      <c r="G18" s="6"/>
      <c r="H18" s="6">
        <v>234674</v>
      </c>
    </row>
    <row r="19" spans="1:8" x14ac:dyDescent="0.45">
      <c r="A19" s="7">
        <v>41973</v>
      </c>
      <c r="B19" s="6"/>
      <c r="C19" s="6">
        <v>134885</v>
      </c>
      <c r="D19" s="6"/>
      <c r="E19" s="6"/>
      <c r="F19" s="6"/>
      <c r="G19" s="6"/>
      <c r="H19" s="6">
        <v>134885</v>
      </c>
    </row>
    <row r="20" spans="1:8" x14ac:dyDescent="0.45">
      <c r="A20" s="7">
        <v>42004</v>
      </c>
      <c r="B20" s="6"/>
      <c r="C20" s="6">
        <v>123916</v>
      </c>
      <c r="D20" s="6"/>
      <c r="E20" s="6"/>
      <c r="F20" s="6"/>
      <c r="G20" s="6"/>
      <c r="H20" s="6">
        <v>123916</v>
      </c>
    </row>
    <row r="21" spans="1:8" x14ac:dyDescent="0.45">
      <c r="A21" s="7">
        <v>42035</v>
      </c>
      <c r="B21" s="6"/>
      <c r="C21" s="6">
        <v>91136</v>
      </c>
      <c r="D21" s="6"/>
      <c r="E21" s="6"/>
      <c r="F21" s="6"/>
      <c r="G21" s="6"/>
      <c r="H21" s="6">
        <v>91136</v>
      </c>
    </row>
    <row r="22" spans="1:8" x14ac:dyDescent="0.45">
      <c r="A22" s="7">
        <v>42063</v>
      </c>
      <c r="B22" s="6"/>
      <c r="C22" s="6">
        <v>76390</v>
      </c>
      <c r="D22" s="6"/>
      <c r="E22" s="6"/>
      <c r="F22" s="6"/>
      <c r="G22" s="6"/>
      <c r="H22" s="6">
        <v>76390</v>
      </c>
    </row>
    <row r="23" spans="1:8" x14ac:dyDescent="0.45">
      <c r="A23" s="7">
        <v>42094</v>
      </c>
      <c r="B23" s="6"/>
      <c r="C23" s="6">
        <v>95360</v>
      </c>
      <c r="D23" s="6"/>
      <c r="E23" s="6"/>
      <c r="F23" s="6"/>
      <c r="G23" s="6"/>
      <c r="H23" s="6">
        <v>95360</v>
      </c>
    </row>
    <row r="24" spans="1:8" x14ac:dyDescent="0.45">
      <c r="A24" s="7">
        <v>42124</v>
      </c>
      <c r="B24" s="6"/>
      <c r="C24" s="6">
        <v>93959</v>
      </c>
      <c r="D24" s="6"/>
      <c r="E24" s="6"/>
      <c r="F24" s="6"/>
      <c r="G24" s="6"/>
      <c r="H24" s="6">
        <v>93959</v>
      </c>
    </row>
    <row r="25" spans="1:8" x14ac:dyDescent="0.45">
      <c r="A25" s="7">
        <v>42155</v>
      </c>
      <c r="B25" s="6"/>
      <c r="C25" s="6">
        <v>114921</v>
      </c>
      <c r="D25" s="6"/>
      <c r="E25" s="6"/>
      <c r="F25" s="6"/>
      <c r="G25" s="6"/>
      <c r="H25" s="6">
        <v>114921</v>
      </c>
    </row>
    <row r="26" spans="1:8" x14ac:dyDescent="0.45">
      <c r="A26" s="7">
        <v>42185</v>
      </c>
      <c r="B26" s="6"/>
      <c r="C26" s="6">
        <v>112698</v>
      </c>
      <c r="D26" s="6"/>
      <c r="E26" s="6"/>
      <c r="F26" s="6"/>
      <c r="G26" s="6"/>
      <c r="H26" s="6">
        <v>112698</v>
      </c>
    </row>
    <row r="27" spans="1:8" x14ac:dyDescent="0.45">
      <c r="A27" s="7">
        <v>42216</v>
      </c>
      <c r="B27" s="6"/>
      <c r="C27" s="6"/>
      <c r="D27" s="6">
        <v>135333</v>
      </c>
      <c r="E27" s="6"/>
      <c r="F27" s="6"/>
      <c r="G27" s="6"/>
      <c r="H27" s="6">
        <v>135333</v>
      </c>
    </row>
    <row r="28" spans="1:8" x14ac:dyDescent="0.45">
      <c r="A28" s="7">
        <v>42247</v>
      </c>
      <c r="B28" s="6"/>
      <c r="C28" s="6"/>
      <c r="D28" s="6">
        <v>150063.42272</v>
      </c>
      <c r="E28" s="6"/>
      <c r="F28" s="6"/>
      <c r="G28" s="6"/>
      <c r="H28" s="6">
        <v>150063.42272</v>
      </c>
    </row>
    <row r="29" spans="1:8" x14ac:dyDescent="0.45">
      <c r="A29" s="7">
        <v>42277</v>
      </c>
      <c r="B29" s="6"/>
      <c r="C29" s="6"/>
      <c r="D29" s="6">
        <v>131319.38387999998</v>
      </c>
      <c r="E29" s="6"/>
      <c r="F29" s="6"/>
      <c r="G29" s="6"/>
      <c r="H29" s="6">
        <v>131319.38387999998</v>
      </c>
    </row>
    <row r="30" spans="1:8" x14ac:dyDescent="0.45">
      <c r="A30" s="7">
        <v>42308</v>
      </c>
      <c r="B30" s="6"/>
      <c r="C30" s="6"/>
      <c r="D30" s="6">
        <v>133674.12493999998</v>
      </c>
      <c r="E30" s="6"/>
      <c r="F30" s="6"/>
      <c r="G30" s="6"/>
      <c r="H30" s="6">
        <v>133674.12493999998</v>
      </c>
    </row>
    <row r="31" spans="1:8" x14ac:dyDescent="0.45">
      <c r="A31" s="7">
        <v>42338</v>
      </c>
      <c r="B31" s="6"/>
      <c r="C31" s="6"/>
      <c r="D31" s="6">
        <v>95136.038860000001</v>
      </c>
      <c r="E31" s="6"/>
      <c r="F31" s="6"/>
      <c r="G31" s="6"/>
      <c r="H31" s="6">
        <v>95136.038860000001</v>
      </c>
    </row>
    <row r="32" spans="1:8" x14ac:dyDescent="0.45">
      <c r="A32" s="7">
        <v>42369</v>
      </c>
      <c r="B32" s="6"/>
      <c r="C32" s="6"/>
      <c r="D32" s="6">
        <v>87351.532139999996</v>
      </c>
      <c r="E32" s="6"/>
      <c r="F32" s="6"/>
      <c r="G32" s="6"/>
      <c r="H32" s="6">
        <v>87351.532139999996</v>
      </c>
    </row>
    <row r="33" spans="1:8" x14ac:dyDescent="0.45">
      <c r="A33" s="7">
        <v>42400</v>
      </c>
      <c r="B33" s="6"/>
      <c r="C33" s="6"/>
      <c r="D33" s="6">
        <v>78807.852679999996</v>
      </c>
      <c r="E33" s="6"/>
      <c r="F33" s="6"/>
      <c r="G33" s="6"/>
      <c r="H33" s="6">
        <v>78807.852679999996</v>
      </c>
    </row>
    <row r="34" spans="1:8" x14ac:dyDescent="0.45">
      <c r="A34" s="7">
        <v>42429</v>
      </c>
      <c r="B34" s="6"/>
      <c r="C34" s="6"/>
      <c r="D34" s="6">
        <v>71133.346839999984</v>
      </c>
      <c r="E34" s="6"/>
      <c r="F34" s="6"/>
      <c r="G34" s="6"/>
      <c r="H34" s="6">
        <v>71133.346839999984</v>
      </c>
    </row>
    <row r="35" spans="1:8" x14ac:dyDescent="0.45">
      <c r="A35" s="7">
        <v>42460</v>
      </c>
      <c r="B35" s="6"/>
      <c r="C35" s="6"/>
      <c r="D35" s="6">
        <v>79858.694419999985</v>
      </c>
      <c r="E35" s="6"/>
      <c r="F35" s="6"/>
      <c r="G35" s="6"/>
      <c r="H35" s="6">
        <v>79858.694419999985</v>
      </c>
    </row>
    <row r="36" spans="1:8" x14ac:dyDescent="0.45">
      <c r="A36" s="7">
        <v>42490</v>
      </c>
      <c r="B36" s="6"/>
      <c r="C36" s="6"/>
      <c r="D36" s="6">
        <v>86558.748019999985</v>
      </c>
      <c r="E36" s="6"/>
      <c r="F36" s="6"/>
      <c r="G36" s="6"/>
      <c r="H36" s="6">
        <v>86558.748019999985</v>
      </c>
    </row>
    <row r="37" spans="1:8" x14ac:dyDescent="0.45">
      <c r="A37" s="7">
        <v>42521</v>
      </c>
      <c r="B37" s="6"/>
      <c r="C37" s="6"/>
      <c r="D37" s="6">
        <v>107698.63935999999</v>
      </c>
      <c r="E37" s="6"/>
      <c r="F37" s="6"/>
      <c r="G37" s="6"/>
      <c r="H37" s="6">
        <v>107698.63935999999</v>
      </c>
    </row>
    <row r="38" spans="1:8" x14ac:dyDescent="0.45">
      <c r="A38" s="7">
        <v>42551</v>
      </c>
      <c r="B38" s="6"/>
      <c r="C38" s="6"/>
      <c r="D38" s="6">
        <v>132026.61175999997</v>
      </c>
      <c r="E38" s="6"/>
      <c r="F38" s="6"/>
      <c r="G38" s="6"/>
      <c r="H38" s="6">
        <v>132026.61175999997</v>
      </c>
    </row>
    <row r="39" spans="1:8" x14ac:dyDescent="0.45">
      <c r="A39" s="7">
        <v>42582</v>
      </c>
      <c r="B39" s="6"/>
      <c r="C39" s="6"/>
      <c r="D39" s="6"/>
      <c r="E39" s="6">
        <v>138799.44371999998</v>
      </c>
      <c r="F39" s="6"/>
      <c r="G39" s="6"/>
      <c r="H39" s="6">
        <v>138799.44371999998</v>
      </c>
    </row>
    <row r="40" spans="1:8" x14ac:dyDescent="0.45">
      <c r="A40" s="7">
        <v>42613</v>
      </c>
      <c r="B40" s="6"/>
      <c r="C40" s="6"/>
      <c r="D40" s="6"/>
      <c r="E40" s="6">
        <v>159434.05323999998</v>
      </c>
      <c r="F40" s="6"/>
      <c r="G40" s="6"/>
      <c r="H40" s="6">
        <v>159434.05323999998</v>
      </c>
    </row>
    <row r="41" spans="1:8" x14ac:dyDescent="0.45">
      <c r="A41" s="7">
        <v>42643</v>
      </c>
      <c r="B41" s="6"/>
      <c r="C41" s="6"/>
      <c r="D41" s="6"/>
      <c r="E41" s="6">
        <v>143820.87277999998</v>
      </c>
      <c r="F41" s="6"/>
      <c r="G41" s="6"/>
      <c r="H41" s="6">
        <v>143820.87277999998</v>
      </c>
    </row>
    <row r="42" spans="1:8" x14ac:dyDescent="0.45">
      <c r="A42" s="7">
        <v>42674</v>
      </c>
      <c r="B42" s="6"/>
      <c r="C42" s="6"/>
      <c r="D42" s="6"/>
      <c r="E42" s="6">
        <v>132686.61703999998</v>
      </c>
      <c r="F42" s="6"/>
      <c r="G42" s="6"/>
      <c r="H42" s="6">
        <v>132686.61703999998</v>
      </c>
    </row>
    <row r="43" spans="1:8" x14ac:dyDescent="0.45">
      <c r="A43" s="7">
        <v>42704</v>
      </c>
      <c r="B43" s="6"/>
      <c r="C43" s="6"/>
      <c r="D43" s="6"/>
      <c r="E43" s="6">
        <v>110283.10447999999</v>
      </c>
      <c r="F43" s="6"/>
      <c r="G43" s="6"/>
      <c r="H43" s="6">
        <v>110283.10447999999</v>
      </c>
    </row>
    <row r="44" spans="1:8" x14ac:dyDescent="0.45">
      <c r="A44" s="7">
        <v>42735</v>
      </c>
      <c r="B44" s="6"/>
      <c r="C44" s="6"/>
      <c r="D44" s="6"/>
      <c r="E44" s="6">
        <v>112885.90307999999</v>
      </c>
      <c r="F44" s="6"/>
      <c r="G44" s="6"/>
      <c r="H44" s="6">
        <v>112885.90307999999</v>
      </c>
    </row>
    <row r="45" spans="1:8" x14ac:dyDescent="0.45">
      <c r="A45" s="7">
        <v>42766</v>
      </c>
      <c r="B45" s="6"/>
      <c r="C45" s="6"/>
      <c r="D45" s="6"/>
      <c r="E45" s="6">
        <v>96100.491019999987</v>
      </c>
      <c r="F45" s="6"/>
      <c r="G45" s="6"/>
      <c r="H45" s="6">
        <v>96100.491019999987</v>
      </c>
    </row>
    <row r="46" spans="1:8" x14ac:dyDescent="0.45">
      <c r="A46" s="7">
        <v>42794</v>
      </c>
      <c r="B46" s="6"/>
      <c r="C46" s="6"/>
      <c r="D46" s="6"/>
      <c r="E46" s="6">
        <v>91086.00645999999</v>
      </c>
      <c r="F46" s="6"/>
      <c r="G46" s="6"/>
      <c r="H46" s="6">
        <v>91086.00645999999</v>
      </c>
    </row>
    <row r="47" spans="1:8" x14ac:dyDescent="0.45">
      <c r="A47" s="7">
        <v>42825</v>
      </c>
      <c r="B47" s="6"/>
      <c r="C47" s="6"/>
      <c r="D47" s="6"/>
      <c r="E47" s="6">
        <v>57953.796959999992</v>
      </c>
      <c r="F47" s="6"/>
      <c r="G47" s="6"/>
      <c r="H47" s="6">
        <v>57953.796959999992</v>
      </c>
    </row>
    <row r="48" spans="1:8" x14ac:dyDescent="0.45">
      <c r="A48" s="7">
        <v>42855</v>
      </c>
      <c r="B48" s="6"/>
      <c r="C48" s="6"/>
      <c r="D48" s="6"/>
      <c r="E48" s="6">
        <v>87115.696919999988</v>
      </c>
      <c r="F48" s="6"/>
      <c r="G48" s="6"/>
      <c r="H48" s="6">
        <v>87115.696919999988</v>
      </c>
    </row>
    <row r="49" spans="1:8" x14ac:dyDescent="0.45">
      <c r="A49" s="7">
        <v>42886</v>
      </c>
      <c r="B49" s="6"/>
      <c r="C49" s="6"/>
      <c r="D49" s="6"/>
      <c r="E49" s="6">
        <v>-173355.83127999998</v>
      </c>
      <c r="F49" s="6"/>
      <c r="G49" s="6"/>
      <c r="H49" s="6">
        <v>-173355.83127999998</v>
      </c>
    </row>
    <row r="50" spans="1:8" x14ac:dyDescent="0.45">
      <c r="A50" s="7">
        <v>42916</v>
      </c>
      <c r="B50" s="6"/>
      <c r="C50" s="6"/>
      <c r="D50" s="6"/>
      <c r="E50" s="6">
        <v>2181.9618999999998</v>
      </c>
      <c r="F50" s="6"/>
      <c r="G50" s="6"/>
      <c r="H50" s="6">
        <v>2181.9618999999998</v>
      </c>
    </row>
    <row r="51" spans="1:8" x14ac:dyDescent="0.45">
      <c r="A51" s="7">
        <v>42947</v>
      </c>
      <c r="B51" s="6"/>
      <c r="C51" s="6"/>
      <c r="D51" s="6"/>
      <c r="E51" s="6"/>
      <c r="F51" s="6">
        <v>73489.476799999989</v>
      </c>
      <c r="G51" s="6"/>
      <c r="H51" s="6">
        <v>73489.476799999989</v>
      </c>
    </row>
    <row r="52" spans="1:8" x14ac:dyDescent="0.45">
      <c r="A52" s="7">
        <v>42978</v>
      </c>
      <c r="B52" s="6"/>
      <c r="C52" s="6"/>
      <c r="D52" s="6"/>
      <c r="E52" s="6"/>
      <c r="F52" s="6">
        <v>0</v>
      </c>
      <c r="G52" s="6"/>
      <c r="H52" s="6">
        <v>0</v>
      </c>
    </row>
    <row r="53" spans="1:8" x14ac:dyDescent="0.45">
      <c r="A53" s="7">
        <v>43008</v>
      </c>
      <c r="B53" s="6"/>
      <c r="C53" s="6"/>
      <c r="D53" s="6"/>
      <c r="E53" s="6"/>
      <c r="F53" s="6">
        <v>-74143.370919999987</v>
      </c>
      <c r="G53" s="6"/>
      <c r="H53" s="6">
        <v>-74143.370919999987</v>
      </c>
    </row>
    <row r="54" spans="1:8" x14ac:dyDescent="0.45">
      <c r="A54" s="7">
        <v>43039</v>
      </c>
      <c r="B54" s="6"/>
      <c r="C54" s="6"/>
      <c r="D54" s="6"/>
      <c r="E54" s="6"/>
      <c r="F54" s="6">
        <v>-1634.4575199999999</v>
      </c>
      <c r="G54" s="6"/>
      <c r="H54" s="6">
        <v>-1634.4575199999999</v>
      </c>
    </row>
    <row r="55" spans="1:8" x14ac:dyDescent="0.45">
      <c r="A55" s="7">
        <v>43069</v>
      </c>
      <c r="B55" s="6"/>
      <c r="C55" s="6"/>
      <c r="D55" s="6"/>
      <c r="E55" s="6"/>
      <c r="F55" s="6">
        <v>-277.50221999999997</v>
      </c>
      <c r="G55" s="6"/>
      <c r="H55" s="6">
        <v>-277.50221999999997</v>
      </c>
    </row>
    <row r="56" spans="1:8" x14ac:dyDescent="0.45">
      <c r="A56" s="7">
        <v>43100</v>
      </c>
      <c r="B56" s="6"/>
      <c r="C56" s="6"/>
      <c r="D56" s="6"/>
      <c r="E56" s="6"/>
      <c r="F56" s="6">
        <v>49876.787899999996</v>
      </c>
      <c r="G56" s="6"/>
      <c r="H56" s="6">
        <v>49876.787899999996</v>
      </c>
    </row>
    <row r="57" spans="1:8" x14ac:dyDescent="0.45">
      <c r="A57" s="7">
        <v>43131</v>
      </c>
      <c r="B57" s="6"/>
      <c r="C57" s="6"/>
      <c r="D57" s="6"/>
      <c r="E57" s="6"/>
      <c r="F57" s="6">
        <v>92664.352419999996</v>
      </c>
      <c r="G57" s="6"/>
      <c r="H57" s="6">
        <v>92664.352419999996</v>
      </c>
    </row>
    <row r="58" spans="1:8" x14ac:dyDescent="0.45">
      <c r="A58" s="7">
        <v>43159</v>
      </c>
      <c r="B58" s="6"/>
      <c r="C58" s="6"/>
      <c r="D58" s="6"/>
      <c r="E58" s="6"/>
      <c r="F58" s="6">
        <v>82436.492819999999</v>
      </c>
      <c r="G58" s="6"/>
      <c r="H58" s="6">
        <v>82436.492819999999</v>
      </c>
    </row>
    <row r="59" spans="1:8" x14ac:dyDescent="0.45">
      <c r="A59" s="7">
        <v>43190</v>
      </c>
      <c r="B59" s="6"/>
      <c r="C59" s="6"/>
      <c r="D59" s="6"/>
      <c r="E59" s="6"/>
      <c r="F59" s="6">
        <v>98590.233160000003</v>
      </c>
      <c r="G59" s="6"/>
      <c r="H59" s="6">
        <v>98590.233160000003</v>
      </c>
    </row>
    <row r="60" spans="1:8" x14ac:dyDescent="0.45">
      <c r="A60" s="7">
        <v>43220</v>
      </c>
      <c r="B60" s="6"/>
      <c r="C60" s="6"/>
      <c r="D60" s="6"/>
      <c r="E60" s="6"/>
      <c r="F60" s="6">
        <v>129157.97769999997</v>
      </c>
      <c r="G60" s="6"/>
      <c r="H60" s="6">
        <v>129157.97769999997</v>
      </c>
    </row>
    <row r="61" spans="1:8" x14ac:dyDescent="0.45">
      <c r="A61" s="7">
        <v>43251</v>
      </c>
      <c r="B61" s="6"/>
      <c r="C61" s="6"/>
      <c r="D61" s="6"/>
      <c r="E61" s="6"/>
      <c r="F61" s="6">
        <v>149912.86596</v>
      </c>
      <c r="G61" s="6"/>
      <c r="H61" s="6">
        <v>149912.86596</v>
      </c>
    </row>
    <row r="62" spans="1:8" x14ac:dyDescent="0.45">
      <c r="A62" s="7">
        <v>43281</v>
      </c>
      <c r="B62" s="6"/>
      <c r="C62" s="6"/>
      <c r="D62" s="6"/>
      <c r="E62" s="6"/>
      <c r="F62" s="6">
        <v>144237.26499999998</v>
      </c>
      <c r="G62" s="6"/>
      <c r="H62" s="6">
        <v>144237.26499999998</v>
      </c>
    </row>
    <row r="63" spans="1:8" x14ac:dyDescent="0.45">
      <c r="A63" s="7">
        <v>43312</v>
      </c>
      <c r="B63" s="6"/>
      <c r="C63" s="6"/>
      <c r="D63" s="6"/>
      <c r="E63" s="6"/>
      <c r="F63" s="6"/>
      <c r="G63" s="6">
        <v>151680.93565999999</v>
      </c>
      <c r="H63" s="6">
        <v>151680.93565999999</v>
      </c>
    </row>
    <row r="64" spans="1:8" x14ac:dyDescent="0.45">
      <c r="A64" s="7">
        <v>43343</v>
      </c>
      <c r="B64" s="6"/>
      <c r="C64" s="6"/>
      <c r="D64" s="6"/>
      <c r="E64" s="6"/>
      <c r="F64" s="6"/>
      <c r="G64" s="6">
        <v>150608.42707999999</v>
      </c>
      <c r="H64" s="6">
        <v>150608.42707999999</v>
      </c>
    </row>
    <row r="65" spans="1:8" x14ac:dyDescent="0.45">
      <c r="A65" s="7">
        <v>43373</v>
      </c>
      <c r="B65" s="6"/>
      <c r="C65" s="6"/>
      <c r="D65" s="6"/>
      <c r="E65" s="6"/>
      <c r="F65" s="6"/>
      <c r="G65" s="6">
        <v>141936.96881999998</v>
      </c>
      <c r="H65" s="6">
        <v>141936.96881999998</v>
      </c>
    </row>
    <row r="66" spans="1:8" x14ac:dyDescent="0.45">
      <c r="A66" s="7" t="s">
        <v>89</v>
      </c>
      <c r="B66" s="6">
        <v>716467</v>
      </c>
      <c r="C66" s="6">
        <v>1447353</v>
      </c>
      <c r="D66" s="6">
        <v>1288961.3956199999</v>
      </c>
      <c r="E66" s="6">
        <v>958992.11631999956</v>
      </c>
      <c r="F66" s="6">
        <v>744310.12109999999</v>
      </c>
      <c r="G66" s="6">
        <v>444226.33155999996</v>
      </c>
      <c r="H66" s="6">
        <v>5600309.9646000005</v>
      </c>
    </row>
    <row r="68" spans="1:8" x14ac:dyDescent="0.45">
      <c r="A68" s="8" t="s">
        <v>95</v>
      </c>
    </row>
    <row r="69" spans="1:8" x14ac:dyDescent="0.45">
      <c r="A69" t="s">
        <v>96</v>
      </c>
    </row>
  </sheetData>
  <pageMargins left="0.7" right="0.7" top="0.75" bottom="0.75" header="0.3" footer="0.3"/>
  <pageSetup paperSize="8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Z62"/>
  <sheetViews>
    <sheetView topLeftCell="E1" workbookViewId="0">
      <selection activeCell="L15" sqref="L15"/>
    </sheetView>
  </sheetViews>
  <sheetFormatPr defaultRowHeight="14.25" x14ac:dyDescent="0.45"/>
  <cols>
    <col min="3" max="3" width="16.73046875" customWidth="1"/>
    <col min="4" max="8" width="16.73046875" style="1" customWidth="1"/>
    <col min="9" max="9" width="16.73046875" customWidth="1"/>
  </cols>
  <sheetData>
    <row r="1" spans="2:26" x14ac:dyDescent="0.45">
      <c r="B1" t="s">
        <v>25</v>
      </c>
      <c r="C1" t="s">
        <v>26</v>
      </c>
      <c r="D1" s="1" t="s">
        <v>27</v>
      </c>
      <c r="E1" s="1" t="s">
        <v>28</v>
      </c>
      <c r="F1" s="1" t="s">
        <v>99</v>
      </c>
      <c r="G1" s="1" t="s">
        <v>100</v>
      </c>
      <c r="H1" s="1" t="s">
        <v>81</v>
      </c>
      <c r="I1" t="s">
        <v>17</v>
      </c>
      <c r="J1" t="s">
        <v>18</v>
      </c>
      <c r="K1" t="s">
        <v>29</v>
      </c>
      <c r="L1" t="s">
        <v>30</v>
      </c>
      <c r="M1" t="s">
        <v>31</v>
      </c>
      <c r="N1" t="s">
        <v>32</v>
      </c>
      <c r="O1" t="s">
        <v>19</v>
      </c>
      <c r="P1" t="s">
        <v>30</v>
      </c>
      <c r="Q1" t="s">
        <v>32</v>
      </c>
      <c r="R1" t="s">
        <v>29</v>
      </c>
      <c r="S1" t="s">
        <v>30</v>
      </c>
      <c r="T1" t="s">
        <v>32</v>
      </c>
      <c r="U1" t="s">
        <v>87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</row>
    <row r="2" spans="2:26" x14ac:dyDescent="0.45">
      <c r="B2" t="s">
        <v>69</v>
      </c>
      <c r="C2" t="s">
        <v>1</v>
      </c>
      <c r="D2" s="1">
        <v>41518</v>
      </c>
      <c r="E2" s="1">
        <v>41547</v>
      </c>
      <c r="F2" s="17">
        <f>MONTH(E2)</f>
        <v>9</v>
      </c>
      <c r="G2" s="17">
        <f>YEAR(E2)</f>
        <v>2013</v>
      </c>
      <c r="H2" s="2" t="s">
        <v>82</v>
      </c>
      <c r="I2" t="s">
        <v>2</v>
      </c>
      <c r="J2" t="s">
        <v>3</v>
      </c>
      <c r="K2">
        <v>30</v>
      </c>
      <c r="L2">
        <v>7.23</v>
      </c>
      <c r="N2">
        <v>216.9</v>
      </c>
      <c r="O2">
        <v>137745</v>
      </c>
      <c r="P2">
        <v>5.8900000000000001E-2</v>
      </c>
      <c r="Q2">
        <v>8113.17</v>
      </c>
      <c r="R2">
        <v>137745</v>
      </c>
      <c r="S2">
        <v>0.2772</v>
      </c>
      <c r="T2">
        <v>381.83</v>
      </c>
      <c r="U2">
        <f>T2+Q2+N2</f>
        <v>8711.9</v>
      </c>
      <c r="V2">
        <f>U2/1.15</f>
        <v>7575.5652173913049</v>
      </c>
      <c r="W2" t="b">
        <v>0</v>
      </c>
      <c r="X2" t="b">
        <v>0</v>
      </c>
      <c r="Y2" t="s">
        <v>4</v>
      </c>
      <c r="Z2">
        <v>17</v>
      </c>
    </row>
    <row r="3" spans="2:26" x14ac:dyDescent="0.45">
      <c r="B3" t="s">
        <v>70</v>
      </c>
      <c r="C3" t="s">
        <v>1</v>
      </c>
      <c r="D3" s="1">
        <v>41548</v>
      </c>
      <c r="E3" s="1">
        <v>41578</v>
      </c>
      <c r="F3" s="17">
        <f t="shared" ref="F3:F61" si="0">MONTH(E3)</f>
        <v>10</v>
      </c>
      <c r="G3" s="17">
        <f t="shared" ref="G3:G61" si="1">YEAR(E3)</f>
        <v>2013</v>
      </c>
      <c r="H3" s="2" t="s">
        <v>82</v>
      </c>
      <c r="I3" t="s">
        <v>2</v>
      </c>
      <c r="J3" t="s">
        <v>3</v>
      </c>
      <c r="K3">
        <v>31</v>
      </c>
      <c r="L3">
        <v>2.1559699999999999</v>
      </c>
      <c r="M3" t="s">
        <v>4</v>
      </c>
      <c r="N3">
        <v>66.84</v>
      </c>
      <c r="O3">
        <v>614</v>
      </c>
      <c r="P3">
        <v>4.7980000000000002E-2</v>
      </c>
      <c r="Q3">
        <v>29.46</v>
      </c>
      <c r="R3">
        <v>614</v>
      </c>
      <c r="S3">
        <v>0.2772</v>
      </c>
      <c r="T3">
        <v>1.7</v>
      </c>
      <c r="U3">
        <f t="shared" ref="U3:U62" si="2">T3+Q3+N3</f>
        <v>98</v>
      </c>
      <c r="V3">
        <v>2</v>
      </c>
      <c r="W3" t="b">
        <v>0</v>
      </c>
      <c r="X3" t="b">
        <v>0</v>
      </c>
      <c r="Y3" t="s">
        <v>4</v>
      </c>
      <c r="Z3">
        <v>32</v>
      </c>
    </row>
    <row r="4" spans="2:26" x14ac:dyDescent="0.45">
      <c r="B4" t="s">
        <v>71</v>
      </c>
      <c r="C4" t="s">
        <v>1</v>
      </c>
      <c r="D4" s="1">
        <v>41579</v>
      </c>
      <c r="E4" s="1">
        <v>41608</v>
      </c>
      <c r="F4" s="17">
        <f t="shared" si="0"/>
        <v>11</v>
      </c>
      <c r="G4" s="17">
        <f t="shared" si="1"/>
        <v>2013</v>
      </c>
      <c r="H4" s="2" t="s">
        <v>82</v>
      </c>
      <c r="I4" t="s">
        <v>2</v>
      </c>
      <c r="J4" t="s">
        <v>3</v>
      </c>
      <c r="K4">
        <v>30</v>
      </c>
      <c r="L4">
        <v>7.76</v>
      </c>
      <c r="M4" t="s">
        <v>4</v>
      </c>
      <c r="N4">
        <v>232.8</v>
      </c>
      <c r="O4">
        <v>-28058</v>
      </c>
      <c r="P4">
        <v>4.5010000000000001E-2</v>
      </c>
      <c r="Q4">
        <v>-1263.0899999999999</v>
      </c>
      <c r="R4">
        <v>-28058</v>
      </c>
      <c r="S4">
        <v>0.2772</v>
      </c>
      <c r="T4">
        <v>-77.78</v>
      </c>
      <c r="U4">
        <f t="shared" si="2"/>
        <v>-1108.07</v>
      </c>
      <c r="V4">
        <v>3</v>
      </c>
      <c r="W4" t="b">
        <v>0</v>
      </c>
      <c r="X4" t="b">
        <v>0</v>
      </c>
      <c r="Y4" t="s">
        <v>4</v>
      </c>
      <c r="Z4">
        <v>39</v>
      </c>
    </row>
    <row r="5" spans="2:26" x14ac:dyDescent="0.45">
      <c r="B5" t="s">
        <v>72</v>
      </c>
      <c r="C5" t="s">
        <v>1</v>
      </c>
      <c r="D5" s="1">
        <v>41609</v>
      </c>
      <c r="E5" s="1">
        <v>41639</v>
      </c>
      <c r="F5" s="17">
        <f t="shared" si="0"/>
        <v>12</v>
      </c>
      <c r="G5" s="17">
        <f t="shared" si="1"/>
        <v>2013</v>
      </c>
      <c r="H5" s="2" t="s">
        <v>82</v>
      </c>
      <c r="I5" t="s">
        <v>2</v>
      </c>
      <c r="J5" t="s">
        <v>3</v>
      </c>
      <c r="K5">
        <v>31</v>
      </c>
      <c r="L5">
        <v>7.76</v>
      </c>
      <c r="M5" t="s">
        <v>4</v>
      </c>
      <c r="N5">
        <v>240.56</v>
      </c>
      <c r="O5">
        <v>46035</v>
      </c>
      <c r="P5">
        <v>4.5010000000000001E-2</v>
      </c>
      <c r="Q5">
        <v>2072.36</v>
      </c>
      <c r="R5">
        <v>46035</v>
      </c>
      <c r="S5">
        <v>0.2772</v>
      </c>
      <c r="T5">
        <v>127.61</v>
      </c>
      <c r="U5">
        <f t="shared" si="2"/>
        <v>2440.5300000000002</v>
      </c>
      <c r="V5">
        <v>4</v>
      </c>
      <c r="W5" t="b">
        <v>0</v>
      </c>
      <c r="X5" t="b">
        <v>0</v>
      </c>
      <c r="Y5" t="s">
        <v>4</v>
      </c>
      <c r="Z5">
        <v>54</v>
      </c>
    </row>
    <row r="6" spans="2:26" x14ac:dyDescent="0.45">
      <c r="B6" t="s">
        <v>73</v>
      </c>
      <c r="C6" t="s">
        <v>1</v>
      </c>
      <c r="D6" s="1">
        <v>41640</v>
      </c>
      <c r="E6" s="1">
        <v>41670</v>
      </c>
      <c r="F6" s="17">
        <f t="shared" si="0"/>
        <v>1</v>
      </c>
      <c r="G6" s="17">
        <f t="shared" si="1"/>
        <v>2014</v>
      </c>
      <c r="H6" s="2" t="s">
        <v>82</v>
      </c>
      <c r="I6" t="s">
        <v>2</v>
      </c>
      <c r="J6" t="s">
        <v>3</v>
      </c>
      <c r="K6">
        <v>31</v>
      </c>
      <c r="L6">
        <v>7.76</v>
      </c>
      <c r="M6" t="s">
        <v>4</v>
      </c>
      <c r="N6">
        <v>240.56</v>
      </c>
      <c r="O6">
        <v>103019</v>
      </c>
      <c r="P6">
        <v>4.5010000000000001E-2</v>
      </c>
      <c r="Q6">
        <v>4637.57</v>
      </c>
      <c r="R6">
        <v>103019</v>
      </c>
      <c r="S6">
        <v>0.2772</v>
      </c>
      <c r="T6">
        <v>285.57</v>
      </c>
      <c r="U6">
        <f t="shared" si="2"/>
        <v>5163.7</v>
      </c>
      <c r="V6">
        <v>5</v>
      </c>
      <c r="W6" t="b">
        <v>0</v>
      </c>
      <c r="X6" t="b">
        <v>0</v>
      </c>
      <c r="Y6" t="s">
        <v>4</v>
      </c>
      <c r="Z6">
        <v>61</v>
      </c>
    </row>
    <row r="7" spans="2:26" x14ac:dyDescent="0.45">
      <c r="B7" t="s">
        <v>74</v>
      </c>
      <c r="C7" t="s">
        <v>1</v>
      </c>
      <c r="D7" s="1">
        <v>41671</v>
      </c>
      <c r="E7" s="1">
        <v>41698</v>
      </c>
      <c r="F7" s="17">
        <f t="shared" si="0"/>
        <v>2</v>
      </c>
      <c r="G7" s="17">
        <f t="shared" si="1"/>
        <v>2014</v>
      </c>
      <c r="H7" s="2" t="s">
        <v>82</v>
      </c>
      <c r="I7" t="s">
        <v>2</v>
      </c>
      <c r="J7" t="s">
        <v>3</v>
      </c>
      <c r="K7">
        <v>28</v>
      </c>
      <c r="L7">
        <v>7.76</v>
      </c>
      <c r="M7" t="s">
        <v>4</v>
      </c>
      <c r="N7">
        <v>217.28</v>
      </c>
      <c r="O7">
        <v>80511</v>
      </c>
      <c r="P7">
        <v>4.5010000000000001E-2</v>
      </c>
      <c r="Q7">
        <v>3624.36</v>
      </c>
      <c r="R7">
        <v>80511</v>
      </c>
      <c r="S7">
        <v>0.2772</v>
      </c>
      <c r="T7">
        <v>223.18</v>
      </c>
      <c r="U7">
        <f t="shared" si="2"/>
        <v>4064.82</v>
      </c>
      <c r="V7">
        <v>6</v>
      </c>
      <c r="W7" t="b">
        <v>0</v>
      </c>
      <c r="X7" t="b">
        <v>0</v>
      </c>
      <c r="Y7" t="s">
        <v>4</v>
      </c>
      <c r="Z7">
        <v>76</v>
      </c>
    </row>
    <row r="8" spans="2:26" x14ac:dyDescent="0.45">
      <c r="B8" t="s">
        <v>75</v>
      </c>
      <c r="C8" t="s">
        <v>1</v>
      </c>
      <c r="D8" s="1">
        <v>41699</v>
      </c>
      <c r="E8" s="1">
        <v>41729</v>
      </c>
      <c r="F8" s="17">
        <f t="shared" si="0"/>
        <v>3</v>
      </c>
      <c r="G8" s="17">
        <f t="shared" si="1"/>
        <v>2014</v>
      </c>
      <c r="H8" s="2" t="s">
        <v>82</v>
      </c>
      <c r="I8" t="s">
        <v>2</v>
      </c>
      <c r="J8" t="s">
        <v>3</v>
      </c>
      <c r="K8">
        <v>31</v>
      </c>
      <c r="L8">
        <v>7.76</v>
      </c>
      <c r="M8" t="s">
        <v>4</v>
      </c>
      <c r="N8">
        <v>240.56</v>
      </c>
      <c r="O8">
        <v>102290</v>
      </c>
      <c r="P8">
        <v>4.5010000000000001E-2</v>
      </c>
      <c r="Q8">
        <v>4604.79</v>
      </c>
      <c r="R8">
        <v>102290</v>
      </c>
      <c r="S8">
        <v>0.2772</v>
      </c>
      <c r="T8">
        <v>283.55</v>
      </c>
      <c r="U8">
        <f t="shared" si="2"/>
        <v>5128.9000000000005</v>
      </c>
      <c r="V8">
        <v>7</v>
      </c>
      <c r="W8" t="b">
        <v>0</v>
      </c>
      <c r="X8" t="b">
        <v>1</v>
      </c>
      <c r="Y8" t="s">
        <v>4</v>
      </c>
      <c r="Z8">
        <v>83</v>
      </c>
    </row>
    <row r="9" spans="2:26" x14ac:dyDescent="0.45">
      <c r="B9" t="s">
        <v>76</v>
      </c>
      <c r="C9" t="s">
        <v>1</v>
      </c>
      <c r="D9" s="1">
        <v>41730</v>
      </c>
      <c r="E9" s="1">
        <v>41759</v>
      </c>
      <c r="F9" s="17">
        <f t="shared" si="0"/>
        <v>4</v>
      </c>
      <c r="G9" s="17">
        <f t="shared" si="1"/>
        <v>2014</v>
      </c>
      <c r="H9" s="2" t="s">
        <v>82</v>
      </c>
      <c r="I9" t="s">
        <v>2</v>
      </c>
      <c r="J9" t="s">
        <v>3</v>
      </c>
      <c r="K9">
        <v>30</v>
      </c>
      <c r="L9">
        <v>7.76</v>
      </c>
      <c r="M9" t="s">
        <v>4</v>
      </c>
      <c r="N9">
        <v>232.8</v>
      </c>
      <c r="O9">
        <v>96395</v>
      </c>
      <c r="P9">
        <v>4.5010000000000001E-2</v>
      </c>
      <c r="Q9">
        <v>4339.41</v>
      </c>
      <c r="R9">
        <v>96395</v>
      </c>
      <c r="S9">
        <v>0.2772</v>
      </c>
      <c r="T9">
        <v>267.20999999999998</v>
      </c>
      <c r="U9">
        <f t="shared" si="2"/>
        <v>4839.42</v>
      </c>
      <c r="V9">
        <v>8</v>
      </c>
      <c r="W9" t="b">
        <v>0</v>
      </c>
      <c r="X9" t="b">
        <v>0</v>
      </c>
      <c r="Y9" t="s">
        <v>4</v>
      </c>
      <c r="Z9">
        <v>98</v>
      </c>
    </row>
    <row r="10" spans="2:26" x14ac:dyDescent="0.45">
      <c r="B10" t="s">
        <v>77</v>
      </c>
      <c r="C10" t="s">
        <v>1</v>
      </c>
      <c r="D10" s="1">
        <v>41760</v>
      </c>
      <c r="E10" s="1">
        <v>41790</v>
      </c>
      <c r="F10" s="17">
        <f t="shared" si="0"/>
        <v>5</v>
      </c>
      <c r="G10" s="17">
        <f t="shared" si="1"/>
        <v>2014</v>
      </c>
      <c r="H10" s="2" t="s">
        <v>82</v>
      </c>
      <c r="I10" t="s">
        <v>2</v>
      </c>
      <c r="J10" t="s">
        <v>3</v>
      </c>
      <c r="K10">
        <v>31</v>
      </c>
      <c r="L10">
        <v>7.76</v>
      </c>
      <c r="M10" t="s">
        <v>4</v>
      </c>
      <c r="N10">
        <v>240.56</v>
      </c>
      <c r="O10">
        <v>89264</v>
      </c>
      <c r="P10">
        <v>4.5010000000000001E-2</v>
      </c>
      <c r="Q10">
        <v>4018.4</v>
      </c>
      <c r="R10">
        <v>89264</v>
      </c>
      <c r="S10">
        <v>0.2772</v>
      </c>
      <c r="T10">
        <v>247.44</v>
      </c>
      <c r="U10">
        <f t="shared" si="2"/>
        <v>4506.4000000000005</v>
      </c>
      <c r="V10">
        <v>9</v>
      </c>
      <c r="W10" t="b">
        <v>0</v>
      </c>
      <c r="X10" t="b">
        <v>0</v>
      </c>
      <c r="Y10" t="s">
        <v>4</v>
      </c>
      <c r="Z10">
        <v>104</v>
      </c>
    </row>
    <row r="11" spans="2:26" x14ac:dyDescent="0.45">
      <c r="B11" t="s">
        <v>78</v>
      </c>
      <c r="C11" t="s">
        <v>1</v>
      </c>
      <c r="D11" s="1">
        <v>41791</v>
      </c>
      <c r="E11" s="1">
        <v>41820</v>
      </c>
      <c r="F11" s="17">
        <f t="shared" si="0"/>
        <v>6</v>
      </c>
      <c r="G11" s="17">
        <f t="shared" si="1"/>
        <v>2014</v>
      </c>
      <c r="H11" s="2" t="s">
        <v>82</v>
      </c>
      <c r="I11" t="s">
        <v>2</v>
      </c>
      <c r="J11" t="s">
        <v>3</v>
      </c>
      <c r="K11">
        <v>30</v>
      </c>
      <c r="L11">
        <v>7.76</v>
      </c>
      <c r="M11" t="s">
        <v>4</v>
      </c>
      <c r="N11">
        <v>232.8</v>
      </c>
      <c r="O11">
        <v>88652</v>
      </c>
      <c r="P11">
        <v>4.5010000000000001E-2</v>
      </c>
      <c r="Q11">
        <v>3990.85</v>
      </c>
      <c r="R11">
        <v>88652</v>
      </c>
      <c r="S11">
        <v>0.2772</v>
      </c>
      <c r="T11">
        <v>245.74</v>
      </c>
      <c r="U11">
        <f t="shared" si="2"/>
        <v>4469.3900000000003</v>
      </c>
      <c r="V11">
        <v>10</v>
      </c>
      <c r="W11" t="b">
        <v>0</v>
      </c>
      <c r="X11" t="b">
        <v>0</v>
      </c>
      <c r="Y11" t="s">
        <v>4</v>
      </c>
      <c r="Z11">
        <v>118</v>
      </c>
    </row>
    <row r="12" spans="2:26" x14ac:dyDescent="0.45">
      <c r="B12" t="s">
        <v>79</v>
      </c>
      <c r="C12" t="s">
        <v>1</v>
      </c>
      <c r="D12" s="1">
        <v>41821</v>
      </c>
      <c r="E12" s="1">
        <v>41851</v>
      </c>
      <c r="F12" s="17">
        <f t="shared" si="0"/>
        <v>7</v>
      </c>
      <c r="G12" s="17">
        <f t="shared" si="1"/>
        <v>2014</v>
      </c>
      <c r="H12" s="2" t="s">
        <v>83</v>
      </c>
      <c r="I12" t="s">
        <v>2</v>
      </c>
      <c r="J12" t="s">
        <v>3</v>
      </c>
      <c r="K12">
        <v>31</v>
      </c>
      <c r="L12">
        <v>7.76</v>
      </c>
      <c r="M12" t="s">
        <v>4</v>
      </c>
      <c r="N12">
        <v>240.56</v>
      </c>
      <c r="O12">
        <v>189247</v>
      </c>
      <c r="P12">
        <v>4.5010000000000001E-2</v>
      </c>
      <c r="Q12">
        <v>8519.32</v>
      </c>
      <c r="R12">
        <v>189247</v>
      </c>
      <c r="S12">
        <v>0.2772</v>
      </c>
      <c r="T12">
        <v>524.59</v>
      </c>
      <c r="U12">
        <f t="shared" si="2"/>
        <v>9284.4699999999993</v>
      </c>
      <c r="V12">
        <v>11</v>
      </c>
      <c r="W12" t="b">
        <v>0</v>
      </c>
      <c r="X12" t="b">
        <v>0</v>
      </c>
      <c r="Y12" t="s">
        <v>4</v>
      </c>
      <c r="Z12">
        <v>129</v>
      </c>
    </row>
    <row r="13" spans="2:26" x14ac:dyDescent="0.45">
      <c r="B13" t="s">
        <v>80</v>
      </c>
      <c r="C13" t="s">
        <v>1</v>
      </c>
      <c r="D13" s="1">
        <v>41852</v>
      </c>
      <c r="E13" s="1">
        <v>41882</v>
      </c>
      <c r="F13" s="17">
        <f t="shared" si="0"/>
        <v>8</v>
      </c>
      <c r="G13" s="17">
        <f t="shared" si="1"/>
        <v>2014</v>
      </c>
      <c r="H13" s="2" t="s">
        <v>83</v>
      </c>
      <c r="I13" t="s">
        <v>2</v>
      </c>
      <c r="J13" t="s">
        <v>3</v>
      </c>
      <c r="K13">
        <v>31</v>
      </c>
      <c r="L13">
        <v>7.76</v>
      </c>
      <c r="M13" t="s">
        <v>4</v>
      </c>
      <c r="N13">
        <v>240.56</v>
      </c>
      <c r="O13">
        <v>89785</v>
      </c>
      <c r="P13">
        <v>4.5010000000000001E-2</v>
      </c>
      <c r="Q13">
        <v>4041.83</v>
      </c>
      <c r="R13">
        <v>89785</v>
      </c>
      <c r="S13">
        <v>0.2772</v>
      </c>
      <c r="T13">
        <v>248.88</v>
      </c>
      <c r="U13">
        <f t="shared" si="2"/>
        <v>4531.2700000000004</v>
      </c>
      <c r="V13">
        <v>12</v>
      </c>
      <c r="W13" t="b">
        <v>0</v>
      </c>
      <c r="X13" t="b">
        <v>0</v>
      </c>
      <c r="Y13" t="s">
        <v>4</v>
      </c>
      <c r="Z13">
        <v>140</v>
      </c>
    </row>
    <row r="14" spans="2:26" x14ac:dyDescent="0.45">
      <c r="B14" t="s">
        <v>33</v>
      </c>
      <c r="C14" t="s">
        <v>1</v>
      </c>
      <c r="D14" s="1">
        <v>41883</v>
      </c>
      <c r="E14" s="1">
        <v>41912</v>
      </c>
      <c r="F14" s="17">
        <f t="shared" si="0"/>
        <v>9</v>
      </c>
      <c r="G14" s="17">
        <f t="shared" si="1"/>
        <v>2014</v>
      </c>
      <c r="H14" s="2" t="s">
        <v>83</v>
      </c>
      <c r="I14" t="s">
        <v>2</v>
      </c>
      <c r="J14" t="s">
        <v>3</v>
      </c>
      <c r="K14">
        <v>30</v>
      </c>
      <c r="L14">
        <v>7.76</v>
      </c>
      <c r="M14" t="s">
        <v>4</v>
      </c>
      <c r="N14">
        <v>232.8</v>
      </c>
      <c r="O14">
        <v>90382</v>
      </c>
      <c r="P14">
        <v>4.5010000000000001E-2</v>
      </c>
      <c r="Q14">
        <v>4068.73</v>
      </c>
      <c r="R14">
        <v>90382</v>
      </c>
      <c r="S14">
        <v>0.2772</v>
      </c>
      <c r="T14">
        <v>250.54</v>
      </c>
      <c r="U14">
        <f t="shared" si="2"/>
        <v>4552.0700000000006</v>
      </c>
      <c r="V14">
        <v>11</v>
      </c>
      <c r="W14" t="b">
        <v>0</v>
      </c>
      <c r="X14" t="b">
        <v>0</v>
      </c>
      <c r="Y14" t="s">
        <v>4</v>
      </c>
      <c r="Z14">
        <v>127</v>
      </c>
    </row>
    <row r="15" spans="2:26" x14ac:dyDescent="0.45">
      <c r="B15" t="s">
        <v>34</v>
      </c>
      <c r="C15" t="s">
        <v>1</v>
      </c>
      <c r="D15" s="1">
        <v>41913</v>
      </c>
      <c r="E15" s="1">
        <v>41943</v>
      </c>
      <c r="F15" s="17">
        <f t="shared" si="0"/>
        <v>10</v>
      </c>
      <c r="G15" s="17">
        <f t="shared" si="1"/>
        <v>2014</v>
      </c>
      <c r="H15" s="2" t="s">
        <v>83</v>
      </c>
      <c r="I15" t="s">
        <v>2</v>
      </c>
      <c r="J15" t="s">
        <v>3</v>
      </c>
      <c r="K15">
        <v>31</v>
      </c>
      <c r="L15">
        <v>8.2941599999999998</v>
      </c>
      <c r="M15" t="s">
        <v>4</v>
      </c>
      <c r="N15">
        <v>257.12</v>
      </c>
      <c r="O15">
        <v>234674</v>
      </c>
      <c r="P15">
        <v>4.8120000000000003E-2</v>
      </c>
      <c r="Q15">
        <v>11293.24</v>
      </c>
      <c r="R15">
        <v>234674</v>
      </c>
      <c r="S15">
        <v>0.2772</v>
      </c>
      <c r="T15">
        <v>650.52</v>
      </c>
      <c r="U15">
        <f t="shared" si="2"/>
        <v>12200.880000000001</v>
      </c>
      <c r="V15">
        <v>12</v>
      </c>
      <c r="W15" t="b">
        <v>1</v>
      </c>
      <c r="X15" t="b">
        <v>0</v>
      </c>
      <c r="Y15" t="s">
        <v>4</v>
      </c>
      <c r="Z15">
        <v>138</v>
      </c>
    </row>
    <row r="16" spans="2:26" x14ac:dyDescent="0.45">
      <c r="B16" t="s">
        <v>0</v>
      </c>
      <c r="C16" t="s">
        <v>1</v>
      </c>
      <c r="D16" s="1">
        <v>41944</v>
      </c>
      <c r="E16" s="1">
        <v>41973</v>
      </c>
      <c r="F16" s="17">
        <f t="shared" si="0"/>
        <v>11</v>
      </c>
      <c r="G16" s="17">
        <f t="shared" si="1"/>
        <v>2014</v>
      </c>
      <c r="H16" s="2" t="s">
        <v>83</v>
      </c>
      <c r="I16" t="s">
        <v>2</v>
      </c>
      <c r="J16" t="s">
        <v>3</v>
      </c>
      <c r="K16">
        <v>30</v>
      </c>
      <c r="L16">
        <v>8.2941599999999998</v>
      </c>
      <c r="M16" t="s">
        <v>4</v>
      </c>
      <c r="N16">
        <v>248.82</v>
      </c>
      <c r="O16">
        <v>134885</v>
      </c>
      <c r="P16">
        <v>4.8120000000000003E-2</v>
      </c>
      <c r="Q16">
        <v>6491.07</v>
      </c>
      <c r="R16">
        <v>134885</v>
      </c>
      <c r="S16">
        <v>0.2772</v>
      </c>
      <c r="T16">
        <v>373.9</v>
      </c>
      <c r="U16">
        <f t="shared" si="2"/>
        <v>7113.7899999999991</v>
      </c>
      <c r="V16">
        <v>1</v>
      </c>
      <c r="W16" t="b">
        <v>0</v>
      </c>
      <c r="X16" t="b">
        <v>0</v>
      </c>
      <c r="Y16" t="s">
        <v>4</v>
      </c>
      <c r="Z16">
        <v>17</v>
      </c>
    </row>
    <row r="17" spans="2:26" x14ac:dyDescent="0.45">
      <c r="B17" t="s">
        <v>5</v>
      </c>
      <c r="C17" t="s">
        <v>1</v>
      </c>
      <c r="D17" s="1">
        <v>41974</v>
      </c>
      <c r="E17" s="1">
        <v>42004</v>
      </c>
      <c r="F17" s="17">
        <f t="shared" si="0"/>
        <v>12</v>
      </c>
      <c r="G17" s="17">
        <f t="shared" si="1"/>
        <v>2014</v>
      </c>
      <c r="H17" s="2" t="s">
        <v>83</v>
      </c>
      <c r="I17" t="s">
        <v>2</v>
      </c>
      <c r="J17" t="s">
        <v>3</v>
      </c>
      <c r="K17">
        <v>31</v>
      </c>
      <c r="L17">
        <v>8.2941599999999998</v>
      </c>
      <c r="M17" t="s">
        <v>4</v>
      </c>
      <c r="N17">
        <v>257.12</v>
      </c>
      <c r="O17">
        <v>123916</v>
      </c>
      <c r="P17">
        <v>4.8120000000000003E-2</v>
      </c>
      <c r="Q17">
        <v>5963.21</v>
      </c>
      <c r="R17">
        <v>123916</v>
      </c>
      <c r="S17">
        <v>0.2772</v>
      </c>
      <c r="T17">
        <v>343.49</v>
      </c>
      <c r="U17">
        <f t="shared" si="2"/>
        <v>6563.82</v>
      </c>
      <c r="V17">
        <v>2</v>
      </c>
      <c r="W17" t="b">
        <v>0</v>
      </c>
      <c r="X17" t="b">
        <v>0</v>
      </c>
      <c r="Y17" t="s">
        <v>4</v>
      </c>
      <c r="Z17">
        <v>27</v>
      </c>
    </row>
    <row r="18" spans="2:26" x14ac:dyDescent="0.45">
      <c r="B18" t="s">
        <v>6</v>
      </c>
      <c r="C18" t="s">
        <v>1</v>
      </c>
      <c r="D18" s="1">
        <v>42005</v>
      </c>
      <c r="E18" s="1">
        <v>42035</v>
      </c>
      <c r="F18" s="17">
        <f t="shared" si="0"/>
        <v>1</v>
      </c>
      <c r="G18" s="17">
        <f t="shared" si="1"/>
        <v>2015</v>
      </c>
      <c r="H18" s="2" t="s">
        <v>83</v>
      </c>
      <c r="I18" t="s">
        <v>2</v>
      </c>
      <c r="J18" t="s">
        <v>3</v>
      </c>
      <c r="K18">
        <v>31</v>
      </c>
      <c r="L18">
        <v>8.2941599999999998</v>
      </c>
      <c r="M18" t="s">
        <v>4</v>
      </c>
      <c r="N18">
        <v>257.12</v>
      </c>
      <c r="O18">
        <v>91136</v>
      </c>
      <c r="P18">
        <v>4.8120000000000003E-2</v>
      </c>
      <c r="Q18">
        <v>4385.74</v>
      </c>
      <c r="R18">
        <v>91136</v>
      </c>
      <c r="S18">
        <v>0.2772</v>
      </c>
      <c r="T18">
        <v>252.63</v>
      </c>
      <c r="U18">
        <f t="shared" si="2"/>
        <v>4895.49</v>
      </c>
      <c r="V18">
        <v>3</v>
      </c>
      <c r="W18" t="b">
        <v>0</v>
      </c>
      <c r="X18" t="b">
        <v>0</v>
      </c>
      <c r="Y18" t="s">
        <v>4</v>
      </c>
      <c r="Z18">
        <v>39</v>
      </c>
    </row>
    <row r="19" spans="2:26" x14ac:dyDescent="0.45">
      <c r="B19" t="s">
        <v>7</v>
      </c>
      <c r="C19" t="s">
        <v>1</v>
      </c>
      <c r="D19" s="1">
        <v>42036</v>
      </c>
      <c r="E19" s="1">
        <v>42063</v>
      </c>
      <c r="F19" s="17">
        <f t="shared" si="0"/>
        <v>2</v>
      </c>
      <c r="G19" s="17">
        <f t="shared" si="1"/>
        <v>2015</v>
      </c>
      <c r="H19" s="2" t="s">
        <v>83</v>
      </c>
      <c r="I19" t="s">
        <v>2</v>
      </c>
      <c r="J19" t="s">
        <v>3</v>
      </c>
      <c r="K19">
        <v>28</v>
      </c>
      <c r="L19">
        <v>8.2941599999999998</v>
      </c>
      <c r="M19" t="s">
        <v>4</v>
      </c>
      <c r="N19">
        <v>232.24</v>
      </c>
      <c r="O19">
        <v>76390</v>
      </c>
      <c r="P19">
        <v>4.8120000000000003E-2</v>
      </c>
      <c r="Q19">
        <v>3676.12</v>
      </c>
      <c r="R19">
        <v>76390</v>
      </c>
      <c r="S19">
        <v>0.2772</v>
      </c>
      <c r="T19">
        <v>211.75</v>
      </c>
      <c r="U19">
        <f t="shared" si="2"/>
        <v>4120.1099999999997</v>
      </c>
      <c r="V19">
        <v>4</v>
      </c>
      <c r="W19" t="b">
        <v>0</v>
      </c>
      <c r="X19" t="b">
        <v>0</v>
      </c>
      <c r="Y19" t="s">
        <v>4</v>
      </c>
      <c r="Z19">
        <v>49</v>
      </c>
    </row>
    <row r="20" spans="2:26" x14ac:dyDescent="0.45">
      <c r="B20" t="s">
        <v>8</v>
      </c>
      <c r="C20" t="s">
        <v>1</v>
      </c>
      <c r="D20" s="1">
        <v>42064</v>
      </c>
      <c r="E20" s="1">
        <v>42094</v>
      </c>
      <c r="F20" s="17">
        <f t="shared" si="0"/>
        <v>3</v>
      </c>
      <c r="G20" s="17">
        <f t="shared" si="1"/>
        <v>2015</v>
      </c>
      <c r="H20" s="2" t="s">
        <v>83</v>
      </c>
      <c r="I20" t="s">
        <v>2</v>
      </c>
      <c r="J20" t="s">
        <v>3</v>
      </c>
      <c r="K20">
        <v>31</v>
      </c>
      <c r="L20">
        <v>8.2941599999999998</v>
      </c>
      <c r="M20" t="s">
        <v>4</v>
      </c>
      <c r="N20">
        <v>257.12</v>
      </c>
      <c r="O20">
        <v>95360</v>
      </c>
      <c r="P20">
        <v>4.8120000000000003E-2</v>
      </c>
      <c r="Q20">
        <v>4589.01</v>
      </c>
      <c r="R20">
        <v>95360</v>
      </c>
      <c r="S20">
        <v>0.2772</v>
      </c>
      <c r="T20">
        <v>264.33999999999997</v>
      </c>
      <c r="U20">
        <f t="shared" si="2"/>
        <v>5110.47</v>
      </c>
      <c r="V20">
        <v>5</v>
      </c>
      <c r="W20" t="b">
        <v>0</v>
      </c>
      <c r="X20" t="b">
        <v>0</v>
      </c>
      <c r="Y20" t="s">
        <v>4</v>
      </c>
      <c r="Z20">
        <v>61</v>
      </c>
    </row>
    <row r="21" spans="2:26" x14ac:dyDescent="0.45">
      <c r="B21" t="s">
        <v>9</v>
      </c>
      <c r="C21" t="s">
        <v>1</v>
      </c>
      <c r="D21" s="1">
        <v>42095</v>
      </c>
      <c r="E21" s="1">
        <v>42124</v>
      </c>
      <c r="F21" s="17">
        <f t="shared" si="0"/>
        <v>4</v>
      </c>
      <c r="G21" s="17">
        <f t="shared" si="1"/>
        <v>2015</v>
      </c>
      <c r="H21" s="2" t="s">
        <v>83</v>
      </c>
      <c r="I21" t="s">
        <v>2</v>
      </c>
      <c r="J21" t="s">
        <v>3</v>
      </c>
      <c r="K21">
        <v>30</v>
      </c>
      <c r="L21">
        <v>8.2941599999999998</v>
      </c>
      <c r="M21" t="s">
        <v>4</v>
      </c>
      <c r="N21">
        <v>248.82</v>
      </c>
      <c r="O21">
        <v>93959</v>
      </c>
      <c r="P21">
        <v>4.8120000000000003E-2</v>
      </c>
      <c r="Q21">
        <v>4521.6000000000004</v>
      </c>
      <c r="R21">
        <v>93959</v>
      </c>
      <c r="S21">
        <v>0.2772</v>
      </c>
      <c r="T21">
        <v>260.45</v>
      </c>
      <c r="U21">
        <f t="shared" si="2"/>
        <v>5030.87</v>
      </c>
      <c r="V21">
        <v>6</v>
      </c>
      <c r="W21" t="b">
        <v>0</v>
      </c>
      <c r="X21" t="b">
        <v>1</v>
      </c>
      <c r="Y21" t="s">
        <v>4</v>
      </c>
      <c r="Z21">
        <v>71</v>
      </c>
    </row>
    <row r="22" spans="2:26" x14ac:dyDescent="0.45">
      <c r="B22" t="s">
        <v>10</v>
      </c>
      <c r="C22" t="s">
        <v>1</v>
      </c>
      <c r="D22" s="1">
        <v>42125</v>
      </c>
      <c r="E22" s="1">
        <v>42155</v>
      </c>
      <c r="F22" s="17">
        <f t="shared" si="0"/>
        <v>5</v>
      </c>
      <c r="G22" s="17">
        <f t="shared" si="1"/>
        <v>2015</v>
      </c>
      <c r="H22" s="2" t="s">
        <v>83</v>
      </c>
      <c r="I22" t="s">
        <v>2</v>
      </c>
      <c r="J22" t="s">
        <v>3</v>
      </c>
      <c r="K22">
        <v>31</v>
      </c>
      <c r="L22">
        <v>8.2941599999999998</v>
      </c>
      <c r="M22" t="s">
        <v>4</v>
      </c>
      <c r="N22">
        <v>257.12</v>
      </c>
      <c r="O22">
        <v>114921</v>
      </c>
      <c r="P22">
        <v>4.8120000000000003E-2</v>
      </c>
      <c r="Q22">
        <v>5530.34</v>
      </c>
      <c r="R22">
        <v>114921</v>
      </c>
      <c r="S22">
        <v>0.2772</v>
      </c>
      <c r="T22">
        <v>318.56</v>
      </c>
      <c r="U22">
        <f t="shared" si="2"/>
        <v>6106.02</v>
      </c>
      <c r="V22">
        <v>7</v>
      </c>
      <c r="W22" t="b">
        <v>0</v>
      </c>
      <c r="X22" t="b">
        <v>0</v>
      </c>
      <c r="Y22" t="s">
        <v>4</v>
      </c>
      <c r="Z22">
        <v>84</v>
      </c>
    </row>
    <row r="23" spans="2:26" x14ac:dyDescent="0.45">
      <c r="B23" t="s">
        <v>11</v>
      </c>
      <c r="C23" t="s">
        <v>1</v>
      </c>
      <c r="D23" s="1">
        <v>42156</v>
      </c>
      <c r="E23" s="1">
        <v>42185</v>
      </c>
      <c r="F23" s="17">
        <f t="shared" si="0"/>
        <v>6</v>
      </c>
      <c r="G23" s="17">
        <f t="shared" si="1"/>
        <v>2015</v>
      </c>
      <c r="H23" s="2" t="s">
        <v>83</v>
      </c>
      <c r="I23" t="s">
        <v>2</v>
      </c>
      <c r="J23" t="s">
        <v>3</v>
      </c>
      <c r="K23">
        <v>30</v>
      </c>
      <c r="L23">
        <v>8.2941599999999998</v>
      </c>
      <c r="M23" t="s">
        <v>4</v>
      </c>
      <c r="N23">
        <v>248.82</v>
      </c>
      <c r="O23">
        <v>112698</v>
      </c>
      <c r="P23">
        <v>4.8120000000000003E-2</v>
      </c>
      <c r="Q23">
        <v>5423.37</v>
      </c>
      <c r="R23">
        <v>112698</v>
      </c>
      <c r="S23">
        <v>0.2772</v>
      </c>
      <c r="T23">
        <v>312.39999999999998</v>
      </c>
      <c r="U23">
        <f t="shared" si="2"/>
        <v>5984.5899999999992</v>
      </c>
      <c r="V23">
        <v>8</v>
      </c>
      <c r="W23" t="b">
        <v>0</v>
      </c>
      <c r="X23" t="b">
        <v>0</v>
      </c>
      <c r="Y23" t="s">
        <v>4</v>
      </c>
      <c r="Z23">
        <v>93</v>
      </c>
    </row>
    <row r="24" spans="2:26" x14ac:dyDescent="0.45">
      <c r="B24" t="s">
        <v>12</v>
      </c>
      <c r="C24" t="s">
        <v>1</v>
      </c>
      <c r="D24" s="1">
        <v>42186</v>
      </c>
      <c r="E24" s="1">
        <v>42216</v>
      </c>
      <c r="F24" s="17">
        <f t="shared" si="0"/>
        <v>7</v>
      </c>
      <c r="G24" s="17">
        <f t="shared" si="1"/>
        <v>2015</v>
      </c>
      <c r="H24" s="2" t="s">
        <v>84</v>
      </c>
      <c r="I24" t="s">
        <v>2</v>
      </c>
      <c r="J24" t="s">
        <v>3</v>
      </c>
      <c r="K24">
        <v>31</v>
      </c>
      <c r="L24">
        <v>8.2941599999999998</v>
      </c>
      <c r="M24">
        <v>1.502E-2</v>
      </c>
      <c r="N24">
        <v>257.58999999999997</v>
      </c>
      <c r="O24">
        <v>135333</v>
      </c>
      <c r="P24">
        <v>4.8120000000000003E-2</v>
      </c>
      <c r="Q24">
        <v>6512.67</v>
      </c>
      <c r="R24">
        <v>135333</v>
      </c>
      <c r="S24">
        <v>2.7699999999999999E-2</v>
      </c>
      <c r="T24">
        <v>375.14</v>
      </c>
      <c r="U24">
        <f t="shared" si="2"/>
        <v>7145.4000000000005</v>
      </c>
      <c r="V24">
        <v>9</v>
      </c>
      <c r="W24" t="b">
        <v>0</v>
      </c>
      <c r="X24" t="b">
        <v>0</v>
      </c>
      <c r="Y24" t="s">
        <v>4</v>
      </c>
      <c r="Z24">
        <v>105</v>
      </c>
    </row>
    <row r="25" spans="2:26" x14ac:dyDescent="0.45">
      <c r="B25" t="s">
        <v>13</v>
      </c>
      <c r="C25" t="s">
        <v>1</v>
      </c>
      <c r="D25" s="1">
        <v>42217</v>
      </c>
      <c r="E25" s="1">
        <v>42247</v>
      </c>
      <c r="F25" s="17">
        <f t="shared" si="0"/>
        <v>8</v>
      </c>
      <c r="G25" s="17">
        <f t="shared" si="1"/>
        <v>2015</v>
      </c>
      <c r="H25" s="2" t="s">
        <v>84</v>
      </c>
      <c r="I25" t="s">
        <v>2</v>
      </c>
      <c r="J25" t="s">
        <v>14</v>
      </c>
      <c r="K25">
        <v>31</v>
      </c>
      <c r="L25">
        <v>9.0909999999999993</v>
      </c>
      <c r="M25" t="s">
        <v>4</v>
      </c>
      <c r="N25">
        <v>281.82</v>
      </c>
      <c r="O25">
        <v>150063.42272</v>
      </c>
      <c r="P25">
        <v>11.864000000000001</v>
      </c>
      <c r="Q25">
        <v>6409.22</v>
      </c>
      <c r="R25">
        <v>540.22400000000005</v>
      </c>
      <c r="S25">
        <v>0.21245</v>
      </c>
      <c r="T25">
        <v>114.77</v>
      </c>
      <c r="U25">
        <f t="shared" si="2"/>
        <v>6805.81</v>
      </c>
      <c r="V25">
        <v>10</v>
      </c>
      <c r="W25" t="b">
        <v>0</v>
      </c>
      <c r="X25" t="b">
        <v>0</v>
      </c>
      <c r="Y25" t="s">
        <v>4</v>
      </c>
      <c r="Z25">
        <v>115</v>
      </c>
    </row>
    <row r="26" spans="2:26" x14ac:dyDescent="0.45">
      <c r="B26" t="s">
        <v>15</v>
      </c>
      <c r="C26" t="s">
        <v>1</v>
      </c>
      <c r="D26" s="1">
        <v>42248</v>
      </c>
      <c r="E26" s="1">
        <v>42277</v>
      </c>
      <c r="F26" s="17">
        <f t="shared" si="0"/>
        <v>9</v>
      </c>
      <c r="G26" s="17">
        <f t="shared" si="1"/>
        <v>2015</v>
      </c>
      <c r="H26" s="2" t="s">
        <v>84</v>
      </c>
      <c r="I26" t="s">
        <v>2</v>
      </c>
      <c r="J26" t="s">
        <v>14</v>
      </c>
      <c r="K26">
        <v>30</v>
      </c>
      <c r="L26">
        <v>9.0909999999999993</v>
      </c>
      <c r="M26">
        <v>1.9099999999999999E-2</v>
      </c>
      <c r="N26">
        <v>273.3</v>
      </c>
      <c r="O26">
        <v>131319.38387999998</v>
      </c>
      <c r="P26">
        <v>11.864000000000001</v>
      </c>
      <c r="Q26">
        <v>5608.66</v>
      </c>
      <c r="R26" t="s">
        <v>4</v>
      </c>
      <c r="S26" t="s">
        <v>4</v>
      </c>
      <c r="T26" t="s">
        <v>4</v>
      </c>
      <c r="V26">
        <v>11</v>
      </c>
      <c r="W26" t="b">
        <v>0</v>
      </c>
      <c r="X26" t="b">
        <v>0</v>
      </c>
      <c r="Y26" t="s">
        <v>4</v>
      </c>
      <c r="Z26">
        <v>130</v>
      </c>
    </row>
    <row r="27" spans="2:26" x14ac:dyDescent="0.45">
      <c r="B27" t="s">
        <v>16</v>
      </c>
      <c r="C27" t="s">
        <v>1</v>
      </c>
      <c r="D27" s="1">
        <v>42278</v>
      </c>
      <c r="E27" s="1">
        <v>42308</v>
      </c>
      <c r="F27" s="17">
        <f t="shared" si="0"/>
        <v>10</v>
      </c>
      <c r="G27" s="17">
        <f t="shared" si="1"/>
        <v>2015</v>
      </c>
      <c r="H27" s="2" t="s">
        <v>84</v>
      </c>
      <c r="I27" t="s">
        <v>2</v>
      </c>
      <c r="J27" t="s">
        <v>14</v>
      </c>
      <c r="K27">
        <v>31</v>
      </c>
      <c r="L27">
        <v>9.4610000000000003</v>
      </c>
      <c r="M27">
        <v>1.9099999999999999E-2</v>
      </c>
      <c r="N27">
        <v>293.88</v>
      </c>
      <c r="O27">
        <v>133674.12493999998</v>
      </c>
      <c r="P27">
        <v>12.396100000000001</v>
      </c>
      <c r="Q27">
        <v>5970.68</v>
      </c>
      <c r="R27">
        <v>481.22300000000001</v>
      </c>
      <c r="S27">
        <v>0.21443999999999999</v>
      </c>
      <c r="T27">
        <v>103.19</v>
      </c>
      <c r="U27">
        <f t="shared" si="2"/>
        <v>6367.75</v>
      </c>
      <c r="V27">
        <v>2</v>
      </c>
      <c r="W27" t="b">
        <v>0</v>
      </c>
      <c r="X27" t="b">
        <v>0</v>
      </c>
      <c r="Y27" t="s">
        <v>4</v>
      </c>
      <c r="Z27">
        <v>29</v>
      </c>
    </row>
    <row r="28" spans="2:26" x14ac:dyDescent="0.45">
      <c r="B28" t="s">
        <v>35</v>
      </c>
      <c r="C28" t="s">
        <v>1</v>
      </c>
      <c r="D28" s="1">
        <v>42309</v>
      </c>
      <c r="E28" s="1">
        <v>42338</v>
      </c>
      <c r="F28" s="17">
        <f t="shared" si="0"/>
        <v>11</v>
      </c>
      <c r="G28" s="17">
        <f t="shared" si="1"/>
        <v>2015</v>
      </c>
      <c r="H28" s="2" t="s">
        <v>84</v>
      </c>
      <c r="I28" t="s">
        <v>2</v>
      </c>
      <c r="J28" t="s">
        <v>14</v>
      </c>
      <c r="K28">
        <v>30</v>
      </c>
      <c r="L28">
        <v>9.4610000000000003</v>
      </c>
      <c r="M28">
        <v>1.9099999999999999E-2</v>
      </c>
      <c r="N28">
        <v>284.39999999999998</v>
      </c>
      <c r="O28">
        <v>95136.038860000001</v>
      </c>
      <c r="P28">
        <v>12.396100000000001</v>
      </c>
      <c r="Q28">
        <v>4249.3500000000004</v>
      </c>
      <c r="R28">
        <v>342.48700000000002</v>
      </c>
      <c r="S28">
        <v>0.21443999999999999</v>
      </c>
      <c r="T28">
        <v>73.44</v>
      </c>
      <c r="U28">
        <f t="shared" si="2"/>
        <v>4607.1899999999996</v>
      </c>
      <c r="V28">
        <v>3</v>
      </c>
      <c r="W28" t="b">
        <v>0</v>
      </c>
      <c r="X28" t="b">
        <v>0</v>
      </c>
      <c r="Y28" t="s">
        <v>4</v>
      </c>
      <c r="Z28">
        <v>47</v>
      </c>
    </row>
    <row r="29" spans="2:26" x14ac:dyDescent="0.45">
      <c r="B29" t="s">
        <v>36</v>
      </c>
      <c r="C29" t="s">
        <v>1</v>
      </c>
      <c r="D29" s="1">
        <v>42339</v>
      </c>
      <c r="E29" s="1">
        <v>42369</v>
      </c>
      <c r="F29" s="17">
        <f t="shared" si="0"/>
        <v>12</v>
      </c>
      <c r="G29" s="17">
        <f t="shared" si="1"/>
        <v>2015</v>
      </c>
      <c r="H29" s="2" t="s">
        <v>84</v>
      </c>
      <c r="I29" t="s">
        <v>2</v>
      </c>
      <c r="J29" t="s">
        <v>14</v>
      </c>
      <c r="K29">
        <v>31</v>
      </c>
      <c r="L29">
        <v>9.4610000000000003</v>
      </c>
      <c r="M29">
        <v>1.9099999999999999E-2</v>
      </c>
      <c r="N29">
        <v>293.88</v>
      </c>
      <c r="O29">
        <v>87351.532139999996</v>
      </c>
      <c r="P29">
        <v>12.396100000000001</v>
      </c>
      <c r="Q29">
        <v>3901.62</v>
      </c>
      <c r="R29">
        <v>314.46300000000002</v>
      </c>
      <c r="S29">
        <v>0.21443999999999999</v>
      </c>
      <c r="T29">
        <v>67.430000000000007</v>
      </c>
      <c r="U29">
        <f t="shared" si="2"/>
        <v>4262.9299999999994</v>
      </c>
      <c r="V29">
        <v>4</v>
      </c>
      <c r="W29" t="b">
        <v>0</v>
      </c>
      <c r="X29" t="b">
        <v>0</v>
      </c>
      <c r="Y29" t="s">
        <v>4</v>
      </c>
      <c r="Z29">
        <v>56</v>
      </c>
    </row>
    <row r="30" spans="2:26" x14ac:dyDescent="0.45">
      <c r="B30" t="s">
        <v>37</v>
      </c>
      <c r="C30" t="s">
        <v>1</v>
      </c>
      <c r="D30" s="1">
        <v>42370</v>
      </c>
      <c r="E30" s="1">
        <v>42400</v>
      </c>
      <c r="F30" s="17">
        <f t="shared" si="0"/>
        <v>1</v>
      </c>
      <c r="G30" s="17">
        <f t="shared" si="1"/>
        <v>2016</v>
      </c>
      <c r="H30" s="2" t="s">
        <v>84</v>
      </c>
      <c r="I30" t="s">
        <v>2</v>
      </c>
      <c r="J30" t="s">
        <v>14</v>
      </c>
      <c r="K30">
        <v>31</v>
      </c>
      <c r="L30">
        <v>9.4610000000000003</v>
      </c>
      <c r="M30">
        <v>1.9099999999999999E-2</v>
      </c>
      <c r="N30">
        <v>293.88</v>
      </c>
      <c r="O30">
        <v>78807.852679999996</v>
      </c>
      <c r="P30">
        <v>12.396100000000001</v>
      </c>
      <c r="Q30">
        <v>3520.02</v>
      </c>
      <c r="R30">
        <v>283.70600000000002</v>
      </c>
      <c r="S30">
        <v>0.21443999999999999</v>
      </c>
      <c r="T30">
        <v>60.84</v>
      </c>
      <c r="U30">
        <f t="shared" si="2"/>
        <v>3874.7400000000002</v>
      </c>
      <c r="V30">
        <v>5</v>
      </c>
      <c r="W30" t="b">
        <v>0</v>
      </c>
      <c r="X30" t="b">
        <v>1</v>
      </c>
      <c r="Y30" t="s">
        <v>4</v>
      </c>
      <c r="Z30">
        <v>66</v>
      </c>
    </row>
    <row r="31" spans="2:26" x14ac:dyDescent="0.45">
      <c r="B31" t="s">
        <v>38</v>
      </c>
      <c r="C31" t="s">
        <v>1</v>
      </c>
      <c r="D31" s="1">
        <v>42401</v>
      </c>
      <c r="E31" s="1">
        <v>42429</v>
      </c>
      <c r="F31" s="17">
        <f t="shared" si="0"/>
        <v>2</v>
      </c>
      <c r="G31" s="17">
        <f t="shared" si="1"/>
        <v>2016</v>
      </c>
      <c r="H31" s="2" t="s">
        <v>84</v>
      </c>
      <c r="I31" t="s">
        <v>2</v>
      </c>
      <c r="J31" t="s">
        <v>14</v>
      </c>
      <c r="K31">
        <v>29</v>
      </c>
      <c r="L31">
        <v>9.4610000000000003</v>
      </c>
      <c r="M31">
        <v>1.9099999999999999E-2</v>
      </c>
      <c r="N31">
        <v>274.92</v>
      </c>
      <c r="O31">
        <v>71133.346839999984</v>
      </c>
      <c r="P31">
        <v>12.396100000000001</v>
      </c>
      <c r="Q31">
        <v>3177.24</v>
      </c>
      <c r="R31">
        <v>256.07799999999997</v>
      </c>
      <c r="S31">
        <v>0.21443999999999999</v>
      </c>
      <c r="T31">
        <v>54.91</v>
      </c>
      <c r="U31">
        <f t="shared" si="2"/>
        <v>3507.0699999999997</v>
      </c>
      <c r="V31">
        <v>6</v>
      </c>
      <c r="W31" t="b">
        <v>0</v>
      </c>
      <c r="X31" t="b">
        <v>0</v>
      </c>
      <c r="Y31" t="s">
        <v>4</v>
      </c>
      <c r="Z31">
        <v>80</v>
      </c>
    </row>
    <row r="32" spans="2:26" x14ac:dyDescent="0.45">
      <c r="B32" t="s">
        <v>39</v>
      </c>
      <c r="C32" t="s">
        <v>1</v>
      </c>
      <c r="D32" s="1">
        <v>42430</v>
      </c>
      <c r="E32" s="1">
        <v>42460</v>
      </c>
      <c r="F32" s="17">
        <f t="shared" si="0"/>
        <v>3</v>
      </c>
      <c r="G32" s="17">
        <f t="shared" si="1"/>
        <v>2016</v>
      </c>
      <c r="H32" s="2" t="s">
        <v>84</v>
      </c>
      <c r="I32" t="s">
        <v>2</v>
      </c>
      <c r="J32" t="s">
        <v>14</v>
      </c>
      <c r="K32">
        <v>31</v>
      </c>
      <c r="L32">
        <v>9.4610000000000003</v>
      </c>
      <c r="M32">
        <v>1.9099999999999999E-2</v>
      </c>
      <c r="N32">
        <v>293.88</v>
      </c>
      <c r="O32">
        <v>79858.694419999985</v>
      </c>
      <c r="P32">
        <v>12.396100000000001</v>
      </c>
      <c r="Q32">
        <v>3566.96</v>
      </c>
      <c r="R32">
        <v>287.48899999999998</v>
      </c>
      <c r="S32">
        <v>0.21443999999999999</v>
      </c>
      <c r="T32">
        <v>61.65</v>
      </c>
      <c r="U32">
        <f t="shared" si="2"/>
        <v>3922.4900000000002</v>
      </c>
      <c r="V32">
        <v>7</v>
      </c>
      <c r="W32" t="b">
        <v>0</v>
      </c>
      <c r="X32" t="b">
        <v>0</v>
      </c>
      <c r="Y32" t="s">
        <v>4</v>
      </c>
      <c r="Z32">
        <v>91</v>
      </c>
    </row>
    <row r="33" spans="2:26" x14ac:dyDescent="0.45">
      <c r="B33" t="s">
        <v>40</v>
      </c>
      <c r="C33" t="s">
        <v>1</v>
      </c>
      <c r="D33" s="1">
        <v>42461</v>
      </c>
      <c r="E33" s="1">
        <v>42490</v>
      </c>
      <c r="F33" s="17">
        <f t="shared" si="0"/>
        <v>4</v>
      </c>
      <c r="G33" s="17">
        <f t="shared" si="1"/>
        <v>2016</v>
      </c>
      <c r="H33" s="2" t="s">
        <v>84</v>
      </c>
      <c r="I33" t="s">
        <v>2</v>
      </c>
      <c r="J33" t="s">
        <v>14</v>
      </c>
      <c r="K33">
        <v>30</v>
      </c>
      <c r="L33">
        <v>9.4610000000000003</v>
      </c>
      <c r="M33">
        <v>1.9099999999999999E-2</v>
      </c>
      <c r="N33">
        <v>284.39999999999998</v>
      </c>
      <c r="O33">
        <v>86558.748019999985</v>
      </c>
      <c r="P33">
        <v>12.396100000000001</v>
      </c>
      <c r="Q33">
        <v>3866.22</v>
      </c>
      <c r="R33">
        <v>311.60899999999998</v>
      </c>
      <c r="S33">
        <v>0.21443999999999999</v>
      </c>
      <c r="T33">
        <v>66.819999999999993</v>
      </c>
      <c r="U33">
        <f t="shared" si="2"/>
        <v>4217.4399999999996</v>
      </c>
      <c r="V33">
        <v>8</v>
      </c>
      <c r="W33" t="b">
        <v>0</v>
      </c>
      <c r="X33" t="b">
        <v>0</v>
      </c>
      <c r="Y33" t="s">
        <v>4</v>
      </c>
      <c r="Z33">
        <v>101</v>
      </c>
    </row>
    <row r="34" spans="2:26" x14ac:dyDescent="0.45">
      <c r="B34" t="s">
        <v>41</v>
      </c>
      <c r="C34" t="s">
        <v>1</v>
      </c>
      <c r="D34" s="1">
        <v>42491</v>
      </c>
      <c r="E34" s="1">
        <v>42521</v>
      </c>
      <c r="F34" s="17">
        <f t="shared" si="0"/>
        <v>5</v>
      </c>
      <c r="G34" s="17">
        <f t="shared" si="1"/>
        <v>2016</v>
      </c>
      <c r="H34" s="2" t="s">
        <v>84</v>
      </c>
      <c r="I34" t="s">
        <v>2</v>
      </c>
      <c r="J34" t="s">
        <v>14</v>
      </c>
      <c r="K34">
        <v>31</v>
      </c>
      <c r="L34">
        <v>9.4610000000000003</v>
      </c>
      <c r="M34">
        <v>1.9099999999999999E-2</v>
      </c>
      <c r="N34">
        <v>293.88</v>
      </c>
      <c r="O34">
        <v>107698.63935999999</v>
      </c>
      <c r="P34">
        <v>12.396100000000001</v>
      </c>
      <c r="Q34">
        <v>4810.46</v>
      </c>
      <c r="R34">
        <v>387.71199999999999</v>
      </c>
      <c r="S34">
        <v>0.21443999999999999</v>
      </c>
      <c r="T34">
        <v>83.14</v>
      </c>
      <c r="U34">
        <f t="shared" si="2"/>
        <v>5187.4800000000005</v>
      </c>
      <c r="V34">
        <v>9</v>
      </c>
      <c r="W34" t="b">
        <v>0</v>
      </c>
      <c r="X34" t="b">
        <v>0</v>
      </c>
      <c r="Y34" t="s">
        <v>4</v>
      </c>
      <c r="Z34">
        <v>111</v>
      </c>
    </row>
    <row r="35" spans="2:26" x14ac:dyDescent="0.45">
      <c r="B35" t="s">
        <v>42</v>
      </c>
      <c r="C35" t="s">
        <v>1</v>
      </c>
      <c r="D35" s="1">
        <v>42522</v>
      </c>
      <c r="E35" s="1">
        <v>42551</v>
      </c>
      <c r="F35" s="17">
        <f t="shared" si="0"/>
        <v>6</v>
      </c>
      <c r="G35" s="17">
        <f t="shared" si="1"/>
        <v>2016</v>
      </c>
      <c r="H35" s="2" t="s">
        <v>84</v>
      </c>
      <c r="I35" t="s">
        <v>2</v>
      </c>
      <c r="J35" t="s">
        <v>14</v>
      </c>
      <c r="K35">
        <v>30</v>
      </c>
      <c r="L35">
        <v>9.4610000000000003</v>
      </c>
      <c r="M35">
        <v>1.9099999999999999E-2</v>
      </c>
      <c r="N35">
        <v>284.39999999999998</v>
      </c>
      <c r="O35">
        <v>132026.61175999997</v>
      </c>
      <c r="P35">
        <v>12.396100000000001</v>
      </c>
      <c r="Q35">
        <v>5897.08</v>
      </c>
      <c r="R35">
        <v>475.29199999999997</v>
      </c>
      <c r="S35">
        <v>0.21443999999999999</v>
      </c>
      <c r="T35">
        <v>101.92</v>
      </c>
      <c r="U35">
        <f t="shared" si="2"/>
        <v>6283.4</v>
      </c>
      <c r="V35">
        <v>10</v>
      </c>
      <c r="W35" t="b">
        <v>0</v>
      </c>
      <c r="X35" t="b">
        <v>0</v>
      </c>
      <c r="Y35" t="s">
        <v>4</v>
      </c>
      <c r="Z35">
        <v>123</v>
      </c>
    </row>
    <row r="36" spans="2:26" x14ac:dyDescent="0.45">
      <c r="B36" t="s">
        <v>43</v>
      </c>
      <c r="C36" t="s">
        <v>1</v>
      </c>
      <c r="D36" s="1">
        <v>42552</v>
      </c>
      <c r="E36" s="1">
        <v>42582</v>
      </c>
      <c r="F36" s="17">
        <f t="shared" si="0"/>
        <v>7</v>
      </c>
      <c r="G36" s="17">
        <f t="shared" si="1"/>
        <v>2016</v>
      </c>
      <c r="H36" s="2" t="s">
        <v>85</v>
      </c>
      <c r="I36" t="s">
        <v>2</v>
      </c>
      <c r="J36" t="s">
        <v>14</v>
      </c>
      <c r="K36">
        <v>31</v>
      </c>
      <c r="L36">
        <v>9.4610000000000003</v>
      </c>
      <c r="M36">
        <v>1.9E-2</v>
      </c>
      <c r="N36">
        <v>293.88</v>
      </c>
      <c r="O36">
        <v>138799.44371999998</v>
      </c>
      <c r="P36">
        <v>12.396100000000001</v>
      </c>
      <c r="Q36">
        <v>6199.76</v>
      </c>
      <c r="R36">
        <v>499.67399999999998</v>
      </c>
      <c r="S36">
        <v>0.21443999999999999</v>
      </c>
      <c r="T36">
        <v>107.15</v>
      </c>
      <c r="U36">
        <f t="shared" si="2"/>
        <v>6600.79</v>
      </c>
      <c r="V36">
        <v>11</v>
      </c>
      <c r="W36" t="b">
        <v>0</v>
      </c>
      <c r="X36" t="b">
        <v>0</v>
      </c>
      <c r="Y36" t="s">
        <v>4</v>
      </c>
      <c r="Z36">
        <v>135</v>
      </c>
    </row>
    <row r="37" spans="2:26" x14ac:dyDescent="0.45">
      <c r="B37" t="s">
        <v>44</v>
      </c>
      <c r="C37" t="s">
        <v>1</v>
      </c>
      <c r="D37" s="1">
        <v>42583</v>
      </c>
      <c r="E37" s="1">
        <v>42613</v>
      </c>
      <c r="F37" s="17">
        <f t="shared" si="0"/>
        <v>8</v>
      </c>
      <c r="G37" s="17">
        <f t="shared" si="1"/>
        <v>2016</v>
      </c>
      <c r="H37" s="2" t="s">
        <v>85</v>
      </c>
      <c r="I37" t="s">
        <v>2</v>
      </c>
      <c r="J37" t="s">
        <v>14</v>
      </c>
      <c r="K37">
        <v>31</v>
      </c>
      <c r="L37">
        <v>9.4610000000000003</v>
      </c>
      <c r="M37">
        <v>1.9E-2</v>
      </c>
      <c r="N37">
        <v>293.88</v>
      </c>
      <c r="O37">
        <v>159434.05323999998</v>
      </c>
      <c r="P37">
        <v>12.396100000000001</v>
      </c>
      <c r="Q37">
        <v>7121.44</v>
      </c>
      <c r="R37">
        <v>573.95799999999997</v>
      </c>
      <c r="S37">
        <v>0.21443999999999999</v>
      </c>
      <c r="T37">
        <v>123.08</v>
      </c>
      <c r="U37">
        <f t="shared" si="2"/>
        <v>7538.4</v>
      </c>
      <c r="V37">
        <v>12</v>
      </c>
      <c r="W37" t="b">
        <v>0</v>
      </c>
      <c r="X37" t="b">
        <v>0</v>
      </c>
      <c r="Y37" t="s">
        <v>4</v>
      </c>
      <c r="Z37">
        <v>147</v>
      </c>
    </row>
    <row r="38" spans="2:26" x14ac:dyDescent="0.45">
      <c r="B38" t="s">
        <v>45</v>
      </c>
      <c r="C38" t="s">
        <v>1</v>
      </c>
      <c r="D38" s="1">
        <v>42614</v>
      </c>
      <c r="E38" s="1">
        <v>42643</v>
      </c>
      <c r="F38" s="17">
        <f t="shared" si="0"/>
        <v>9</v>
      </c>
      <c r="G38" s="17">
        <f t="shared" si="1"/>
        <v>2016</v>
      </c>
      <c r="H38" s="2" t="s">
        <v>85</v>
      </c>
      <c r="I38" t="s">
        <v>2</v>
      </c>
      <c r="J38" t="s">
        <v>14</v>
      </c>
      <c r="K38">
        <v>30</v>
      </c>
      <c r="L38">
        <v>9.4610000000000003</v>
      </c>
      <c r="M38">
        <v>1.9E-2</v>
      </c>
      <c r="N38">
        <v>284.39999999999998</v>
      </c>
      <c r="O38">
        <v>143820.87277999998</v>
      </c>
      <c r="P38">
        <v>12.396100000000001</v>
      </c>
      <c r="Q38">
        <v>6424.04</v>
      </c>
      <c r="R38">
        <v>517.75099999999998</v>
      </c>
      <c r="S38">
        <v>0.21443999999999999</v>
      </c>
      <c r="T38">
        <v>111.03</v>
      </c>
      <c r="U38">
        <f t="shared" si="2"/>
        <v>6819.4699999999993</v>
      </c>
      <c r="V38">
        <v>1</v>
      </c>
      <c r="W38" t="b">
        <v>0</v>
      </c>
      <c r="X38" t="b">
        <v>0</v>
      </c>
      <c r="Y38" t="s">
        <v>4</v>
      </c>
      <c r="Z38">
        <v>15</v>
      </c>
    </row>
    <row r="39" spans="2:26" x14ac:dyDescent="0.45">
      <c r="B39" t="s">
        <v>46</v>
      </c>
      <c r="C39" t="s">
        <v>1</v>
      </c>
      <c r="D39" s="1">
        <v>42644</v>
      </c>
      <c r="E39" s="1">
        <v>42674</v>
      </c>
      <c r="F39" s="17">
        <f t="shared" si="0"/>
        <v>10</v>
      </c>
      <c r="G39" s="17">
        <f t="shared" si="1"/>
        <v>2016</v>
      </c>
      <c r="H39" s="2" t="s">
        <v>85</v>
      </c>
      <c r="I39" t="s">
        <v>2</v>
      </c>
      <c r="J39" t="s">
        <v>14</v>
      </c>
      <c r="K39">
        <v>31</v>
      </c>
      <c r="L39">
        <v>9.6920000000000002</v>
      </c>
      <c r="M39">
        <v>1.9E-2</v>
      </c>
      <c r="N39">
        <v>301.04000000000002</v>
      </c>
      <c r="O39">
        <v>132686.61703999998</v>
      </c>
      <c r="P39">
        <v>12.468249999999999</v>
      </c>
      <c r="Q39">
        <v>5961.18</v>
      </c>
      <c r="R39">
        <v>477.66800000000001</v>
      </c>
      <c r="S39">
        <v>0.58994999999999997</v>
      </c>
      <c r="T39">
        <v>281.8</v>
      </c>
      <c r="U39">
        <f t="shared" si="2"/>
        <v>6544.02</v>
      </c>
      <c r="V39">
        <v>2</v>
      </c>
      <c r="W39" t="b">
        <v>0</v>
      </c>
      <c r="X39" t="b">
        <v>0</v>
      </c>
      <c r="Y39" t="s">
        <v>4</v>
      </c>
      <c r="Z39">
        <v>27</v>
      </c>
    </row>
    <row r="40" spans="2:26" x14ac:dyDescent="0.45">
      <c r="B40" t="s">
        <v>47</v>
      </c>
      <c r="C40" t="s">
        <v>1</v>
      </c>
      <c r="D40" s="1">
        <v>42675</v>
      </c>
      <c r="E40" s="1">
        <v>42704</v>
      </c>
      <c r="F40" s="17">
        <f t="shared" si="0"/>
        <v>11</v>
      </c>
      <c r="G40" s="17">
        <f t="shared" si="1"/>
        <v>2016</v>
      </c>
      <c r="H40" s="2" t="s">
        <v>85</v>
      </c>
      <c r="I40" t="s">
        <v>2</v>
      </c>
      <c r="J40" t="s">
        <v>14</v>
      </c>
      <c r="K40">
        <v>30</v>
      </c>
      <c r="L40">
        <v>9.6920000000000002</v>
      </c>
      <c r="M40">
        <v>1.9E-2</v>
      </c>
      <c r="N40">
        <v>291.33</v>
      </c>
      <c r="O40">
        <v>110283.10447999999</v>
      </c>
      <c r="P40">
        <v>12.468249999999999</v>
      </c>
      <c r="Q40">
        <v>4954.66</v>
      </c>
      <c r="R40">
        <v>397.01600000000002</v>
      </c>
      <c r="S40">
        <v>0.56220000000000003</v>
      </c>
      <c r="T40">
        <v>223.2</v>
      </c>
      <c r="U40">
        <f t="shared" si="2"/>
        <v>5469.19</v>
      </c>
      <c r="V40">
        <v>3</v>
      </c>
      <c r="W40" t="b">
        <v>0</v>
      </c>
      <c r="X40" t="b">
        <v>1</v>
      </c>
      <c r="Y40" t="s">
        <v>4</v>
      </c>
      <c r="Z40">
        <v>39</v>
      </c>
    </row>
    <row r="41" spans="2:26" x14ac:dyDescent="0.45">
      <c r="B41" t="s">
        <v>48</v>
      </c>
      <c r="C41" t="s">
        <v>1</v>
      </c>
      <c r="D41" s="1">
        <v>42705</v>
      </c>
      <c r="E41" s="1">
        <v>42735</v>
      </c>
      <c r="F41" s="17">
        <f t="shared" si="0"/>
        <v>12</v>
      </c>
      <c r="G41" s="17">
        <f t="shared" si="1"/>
        <v>2016</v>
      </c>
      <c r="H41" s="2" t="s">
        <v>85</v>
      </c>
      <c r="I41" t="s">
        <v>2</v>
      </c>
      <c r="J41" t="s">
        <v>14</v>
      </c>
      <c r="K41">
        <v>31</v>
      </c>
      <c r="L41">
        <v>9.6920000000000002</v>
      </c>
      <c r="M41">
        <v>1.9E-2</v>
      </c>
      <c r="N41">
        <v>301.04000000000002</v>
      </c>
      <c r="O41">
        <v>112885.90307999999</v>
      </c>
      <c r="P41">
        <v>12.468249999999999</v>
      </c>
      <c r="Q41">
        <v>5071.59</v>
      </c>
      <c r="R41">
        <v>406.38600000000002</v>
      </c>
      <c r="S41">
        <v>0.54398000000000002</v>
      </c>
      <c r="T41">
        <v>221.07</v>
      </c>
      <c r="U41">
        <f t="shared" si="2"/>
        <v>5593.7</v>
      </c>
      <c r="V41">
        <v>4</v>
      </c>
      <c r="W41" t="b">
        <v>0</v>
      </c>
      <c r="X41" t="b">
        <v>0</v>
      </c>
      <c r="Y41" t="s">
        <v>4</v>
      </c>
      <c r="Z41">
        <v>51</v>
      </c>
    </row>
    <row r="42" spans="2:26" x14ac:dyDescent="0.45">
      <c r="B42" t="s">
        <v>49</v>
      </c>
      <c r="C42" t="s">
        <v>1</v>
      </c>
      <c r="D42" s="1">
        <v>42736</v>
      </c>
      <c r="E42" s="1">
        <v>42766</v>
      </c>
      <c r="F42" s="17">
        <f t="shared" si="0"/>
        <v>1</v>
      </c>
      <c r="G42" s="17">
        <f t="shared" si="1"/>
        <v>2017</v>
      </c>
      <c r="H42" s="2" t="s">
        <v>85</v>
      </c>
      <c r="I42" t="s">
        <v>2</v>
      </c>
      <c r="J42" t="s">
        <v>14</v>
      </c>
      <c r="K42">
        <v>31</v>
      </c>
      <c r="L42">
        <v>9.6920000000000002</v>
      </c>
      <c r="M42">
        <v>1.9E-2</v>
      </c>
      <c r="N42">
        <v>301.04000000000002</v>
      </c>
      <c r="O42">
        <v>96100.491019999987</v>
      </c>
      <c r="P42">
        <v>12.468249999999999</v>
      </c>
      <c r="Q42">
        <v>4317.49</v>
      </c>
      <c r="R42">
        <v>345.959</v>
      </c>
      <c r="S42">
        <v>0.71994000000000002</v>
      </c>
      <c r="T42">
        <v>249.07</v>
      </c>
      <c r="U42">
        <f t="shared" si="2"/>
        <v>4867.5999999999995</v>
      </c>
      <c r="V42">
        <v>5</v>
      </c>
      <c r="W42" t="b">
        <v>0</v>
      </c>
      <c r="X42" t="b">
        <v>0</v>
      </c>
      <c r="Y42" t="s">
        <v>4</v>
      </c>
      <c r="Z42">
        <v>63</v>
      </c>
    </row>
    <row r="43" spans="2:26" x14ac:dyDescent="0.45">
      <c r="B43" t="s">
        <v>50</v>
      </c>
      <c r="C43" t="s">
        <v>1</v>
      </c>
      <c r="D43" s="1">
        <v>42767</v>
      </c>
      <c r="E43" s="1">
        <v>42794</v>
      </c>
      <c r="F43" s="17">
        <f t="shared" si="0"/>
        <v>2</v>
      </c>
      <c r="G43" s="17">
        <f t="shared" si="1"/>
        <v>2017</v>
      </c>
      <c r="H43" s="2" t="s">
        <v>85</v>
      </c>
      <c r="I43" t="s">
        <v>2</v>
      </c>
      <c r="J43" t="s">
        <v>14</v>
      </c>
      <c r="K43">
        <v>28</v>
      </c>
      <c r="L43">
        <v>9.6920000000000002</v>
      </c>
      <c r="M43">
        <v>1.9E-2</v>
      </c>
      <c r="N43">
        <v>271.91000000000003</v>
      </c>
      <c r="O43">
        <v>91086.00645999999</v>
      </c>
      <c r="P43">
        <v>12.468249999999999</v>
      </c>
      <c r="Q43">
        <v>4092.19</v>
      </c>
      <c r="R43">
        <v>327.90699999999998</v>
      </c>
      <c r="S43">
        <v>0.73650000000000004</v>
      </c>
      <c r="T43">
        <v>241.51</v>
      </c>
      <c r="U43">
        <f t="shared" si="2"/>
        <v>4605.6099999999997</v>
      </c>
      <c r="V43">
        <v>6</v>
      </c>
      <c r="W43" t="b">
        <v>0</v>
      </c>
      <c r="X43" t="b">
        <v>0</v>
      </c>
      <c r="Y43" t="s">
        <v>4</v>
      </c>
      <c r="Z43">
        <v>75</v>
      </c>
    </row>
    <row r="44" spans="2:26" x14ac:dyDescent="0.45">
      <c r="B44" t="s">
        <v>51</v>
      </c>
      <c r="C44" t="s">
        <v>1</v>
      </c>
      <c r="D44" s="1">
        <v>42795</v>
      </c>
      <c r="E44" s="1">
        <v>42825</v>
      </c>
      <c r="F44" s="17">
        <f t="shared" si="0"/>
        <v>3</v>
      </c>
      <c r="G44" s="17">
        <f t="shared" si="1"/>
        <v>2017</v>
      </c>
      <c r="H44" s="2" t="s">
        <v>85</v>
      </c>
      <c r="I44" t="s">
        <v>2</v>
      </c>
      <c r="J44" t="s">
        <v>14</v>
      </c>
      <c r="K44">
        <v>31</v>
      </c>
      <c r="L44">
        <v>9.6920000000000002</v>
      </c>
      <c r="M44">
        <v>1.9E-2</v>
      </c>
      <c r="N44">
        <v>301.04000000000002</v>
      </c>
      <c r="O44">
        <v>57953.796959999992</v>
      </c>
      <c r="P44">
        <v>12.468249999999999</v>
      </c>
      <c r="Q44">
        <v>2603.6799999999998</v>
      </c>
      <c r="R44">
        <v>208.63200000000001</v>
      </c>
      <c r="S44">
        <v>0.73194999999999999</v>
      </c>
      <c r="T44">
        <v>152.71</v>
      </c>
      <c r="U44">
        <f t="shared" si="2"/>
        <v>3057.43</v>
      </c>
      <c r="V44">
        <v>7</v>
      </c>
      <c r="W44" t="b">
        <v>0</v>
      </c>
      <c r="X44" t="b">
        <v>0</v>
      </c>
      <c r="Y44" t="s">
        <v>4</v>
      </c>
      <c r="Z44">
        <v>87</v>
      </c>
    </row>
    <row r="45" spans="2:26" x14ac:dyDescent="0.45">
      <c r="B45" t="s">
        <v>52</v>
      </c>
      <c r="C45" t="s">
        <v>1</v>
      </c>
      <c r="D45" s="1">
        <v>42826</v>
      </c>
      <c r="E45" s="1">
        <v>42855</v>
      </c>
      <c r="F45" s="17">
        <f t="shared" si="0"/>
        <v>4</v>
      </c>
      <c r="G45" s="17">
        <f t="shared" si="1"/>
        <v>2017</v>
      </c>
      <c r="H45" s="2" t="s">
        <v>85</v>
      </c>
      <c r="I45" t="s">
        <v>2</v>
      </c>
      <c r="J45" t="s">
        <v>14</v>
      </c>
      <c r="K45">
        <v>30</v>
      </c>
      <c r="L45">
        <v>9.6920000000000002</v>
      </c>
      <c r="M45">
        <v>1.9E-2</v>
      </c>
      <c r="N45">
        <v>291.33</v>
      </c>
      <c r="O45">
        <v>87115.696919999988</v>
      </c>
      <c r="P45">
        <v>12.468249999999999</v>
      </c>
      <c r="Q45">
        <v>3913.83</v>
      </c>
      <c r="R45">
        <v>313.61399999999998</v>
      </c>
      <c r="S45">
        <v>0.72655999999999998</v>
      </c>
      <c r="T45">
        <v>227.86</v>
      </c>
      <c r="U45">
        <f t="shared" si="2"/>
        <v>4433.0199999999995</v>
      </c>
      <c r="V45">
        <v>8</v>
      </c>
      <c r="W45" t="b">
        <v>0</v>
      </c>
      <c r="X45" t="b">
        <v>0</v>
      </c>
      <c r="Y45" t="s">
        <v>4</v>
      </c>
      <c r="Z45">
        <v>99</v>
      </c>
    </row>
    <row r="46" spans="2:26" x14ac:dyDescent="0.45">
      <c r="B46" t="s">
        <v>53</v>
      </c>
      <c r="C46" t="s">
        <v>1</v>
      </c>
      <c r="D46" s="1">
        <v>42856</v>
      </c>
      <c r="E46" s="1">
        <v>42886</v>
      </c>
      <c r="F46" s="17">
        <f t="shared" si="0"/>
        <v>5</v>
      </c>
      <c r="G46" s="17">
        <f t="shared" si="1"/>
        <v>2017</v>
      </c>
      <c r="H46" s="2" t="s">
        <v>85</v>
      </c>
      <c r="I46" t="s">
        <v>2</v>
      </c>
      <c r="J46" t="s">
        <v>14</v>
      </c>
      <c r="K46">
        <v>31</v>
      </c>
      <c r="L46">
        <v>9.6920000000000002</v>
      </c>
      <c r="M46">
        <v>1.9E-2</v>
      </c>
      <c r="N46">
        <v>301.04000000000002</v>
      </c>
      <c r="O46">
        <v>-173355.83127999998</v>
      </c>
      <c r="P46">
        <v>12.468249999999999</v>
      </c>
      <c r="Q46">
        <v>-7788.33</v>
      </c>
      <c r="R46">
        <v>-624.07600000000002</v>
      </c>
      <c r="S46">
        <v>0.71001000000000003</v>
      </c>
      <c r="T46">
        <v>-443.1</v>
      </c>
      <c r="U46">
        <f t="shared" si="2"/>
        <v>-7930.39</v>
      </c>
      <c r="V46">
        <v>9</v>
      </c>
      <c r="W46" t="b">
        <v>0</v>
      </c>
      <c r="X46" t="b">
        <v>0</v>
      </c>
      <c r="Y46" t="s">
        <v>4</v>
      </c>
      <c r="Z46">
        <v>111</v>
      </c>
    </row>
    <row r="47" spans="2:26" x14ac:dyDescent="0.45">
      <c r="B47" t="s">
        <v>54</v>
      </c>
      <c r="C47" t="s">
        <v>1</v>
      </c>
      <c r="D47" s="1">
        <v>42887</v>
      </c>
      <c r="E47" s="1">
        <v>42916</v>
      </c>
      <c r="F47" s="17">
        <f t="shared" si="0"/>
        <v>6</v>
      </c>
      <c r="G47" s="17">
        <f t="shared" si="1"/>
        <v>2017</v>
      </c>
      <c r="H47" s="2" t="s">
        <v>85</v>
      </c>
      <c r="I47" t="s">
        <v>2</v>
      </c>
      <c r="J47" t="s">
        <v>14</v>
      </c>
      <c r="K47">
        <v>30</v>
      </c>
      <c r="L47">
        <v>9.6920000000000002</v>
      </c>
      <c r="M47">
        <v>1.9E-2</v>
      </c>
      <c r="N47">
        <v>291.33</v>
      </c>
      <c r="O47">
        <v>2181.9618999999998</v>
      </c>
      <c r="P47">
        <v>12.468249999999999</v>
      </c>
      <c r="Q47">
        <v>98.02</v>
      </c>
      <c r="R47">
        <v>7.8550000000000004</v>
      </c>
      <c r="S47">
        <v>0.69510000000000005</v>
      </c>
      <c r="T47">
        <v>5.46</v>
      </c>
      <c r="U47">
        <f t="shared" si="2"/>
        <v>394.80999999999995</v>
      </c>
      <c r="V47">
        <v>10</v>
      </c>
      <c r="W47" t="b">
        <v>0</v>
      </c>
      <c r="X47" t="b">
        <v>0</v>
      </c>
      <c r="Y47" t="s">
        <v>4</v>
      </c>
      <c r="Z47">
        <v>123</v>
      </c>
    </row>
    <row r="48" spans="2:26" x14ac:dyDescent="0.45">
      <c r="B48" t="s">
        <v>55</v>
      </c>
      <c r="C48" t="s">
        <v>1</v>
      </c>
      <c r="D48" s="1">
        <v>42917</v>
      </c>
      <c r="E48" s="1">
        <v>42947</v>
      </c>
      <c r="F48" s="17">
        <f t="shared" si="0"/>
        <v>7</v>
      </c>
      <c r="G48" s="17">
        <f t="shared" si="1"/>
        <v>2017</v>
      </c>
      <c r="H48" s="2" t="s">
        <v>86</v>
      </c>
      <c r="I48" t="s">
        <v>2</v>
      </c>
      <c r="J48" t="s">
        <v>14</v>
      </c>
      <c r="K48">
        <v>31</v>
      </c>
      <c r="L48">
        <v>9.6920000000000002</v>
      </c>
      <c r="M48">
        <v>1.7000000000000001E-2</v>
      </c>
      <c r="N48">
        <v>300.98</v>
      </c>
      <c r="O48">
        <v>73489.476799999989</v>
      </c>
      <c r="P48">
        <v>12.468249999999999</v>
      </c>
      <c r="Q48">
        <v>3301.86</v>
      </c>
      <c r="R48">
        <v>264.56</v>
      </c>
      <c r="S48">
        <v>0.73609000000000002</v>
      </c>
      <c r="T48">
        <v>194.74</v>
      </c>
      <c r="U48">
        <f t="shared" si="2"/>
        <v>3797.5800000000004</v>
      </c>
      <c r="V48">
        <v>11</v>
      </c>
      <c r="W48" t="b">
        <v>0</v>
      </c>
      <c r="X48" t="b">
        <v>0</v>
      </c>
      <c r="Y48" t="s">
        <v>4</v>
      </c>
      <c r="Z48">
        <v>135</v>
      </c>
    </row>
    <row r="49" spans="2:26" x14ac:dyDescent="0.45">
      <c r="B49" t="s">
        <v>56</v>
      </c>
      <c r="C49" t="s">
        <v>1</v>
      </c>
      <c r="D49" s="1">
        <v>42948</v>
      </c>
      <c r="E49" s="1">
        <v>42978</v>
      </c>
      <c r="F49" s="17">
        <f t="shared" si="0"/>
        <v>8</v>
      </c>
      <c r="G49" s="17">
        <f t="shared" si="1"/>
        <v>2017</v>
      </c>
      <c r="H49" s="2" t="s">
        <v>86</v>
      </c>
      <c r="I49" t="s">
        <v>2</v>
      </c>
      <c r="J49" t="s">
        <v>14</v>
      </c>
      <c r="K49">
        <v>31</v>
      </c>
      <c r="L49">
        <v>9.6920000000000002</v>
      </c>
      <c r="M49">
        <v>1.7000000000000001E-2</v>
      </c>
      <c r="N49">
        <v>300.98</v>
      </c>
      <c r="O49">
        <v>0</v>
      </c>
      <c r="P49">
        <v>12.468249999999999</v>
      </c>
      <c r="Q49">
        <v>0</v>
      </c>
      <c r="R49">
        <v>0</v>
      </c>
      <c r="S49">
        <v>0.80484</v>
      </c>
      <c r="T49">
        <v>0</v>
      </c>
      <c r="U49">
        <f t="shared" si="2"/>
        <v>300.98</v>
      </c>
      <c r="V49">
        <v>12</v>
      </c>
      <c r="W49" t="b">
        <v>0</v>
      </c>
      <c r="X49" t="b">
        <v>0</v>
      </c>
      <c r="Y49" t="s">
        <v>4</v>
      </c>
      <c r="Z49">
        <v>156</v>
      </c>
    </row>
    <row r="50" spans="2:26" x14ac:dyDescent="0.45">
      <c r="B50" t="s">
        <v>57</v>
      </c>
      <c r="C50" t="s">
        <v>1</v>
      </c>
      <c r="D50" s="1">
        <v>42979</v>
      </c>
      <c r="E50" s="1">
        <v>43008</v>
      </c>
      <c r="F50" s="17">
        <f t="shared" si="0"/>
        <v>9</v>
      </c>
      <c r="G50" s="17">
        <f t="shared" si="1"/>
        <v>2017</v>
      </c>
      <c r="H50" s="2" t="s">
        <v>86</v>
      </c>
      <c r="I50" t="s">
        <v>2</v>
      </c>
      <c r="J50" t="s">
        <v>14</v>
      </c>
      <c r="K50">
        <v>30</v>
      </c>
      <c r="L50">
        <v>9.6920000000000002</v>
      </c>
      <c r="M50">
        <v>1.7000000000000001E-2</v>
      </c>
      <c r="N50">
        <v>291.27</v>
      </c>
      <c r="O50">
        <v>-74143.370919999987</v>
      </c>
      <c r="P50">
        <v>12.468249999999999</v>
      </c>
      <c r="Q50">
        <v>-3331.26</v>
      </c>
      <c r="R50">
        <v>-266.91399999999999</v>
      </c>
      <c r="S50">
        <v>0.81862999999999997</v>
      </c>
      <c r="T50">
        <v>-218.5</v>
      </c>
      <c r="U50">
        <f t="shared" si="2"/>
        <v>-3258.4900000000002</v>
      </c>
      <c r="V50">
        <v>1</v>
      </c>
      <c r="W50" t="b">
        <v>0</v>
      </c>
      <c r="X50" t="b">
        <v>0</v>
      </c>
      <c r="Y50" t="s">
        <v>4</v>
      </c>
      <c r="Z50">
        <v>24</v>
      </c>
    </row>
    <row r="51" spans="2:26" x14ac:dyDescent="0.45">
      <c r="B51" t="s">
        <v>58</v>
      </c>
      <c r="C51" t="s">
        <v>1</v>
      </c>
      <c r="D51" s="1">
        <v>43009</v>
      </c>
      <c r="E51" s="1">
        <v>43039</v>
      </c>
      <c r="F51" s="17">
        <f t="shared" si="0"/>
        <v>10</v>
      </c>
      <c r="G51" s="17">
        <f t="shared" si="1"/>
        <v>2017</v>
      </c>
      <c r="H51" s="2" t="s">
        <v>86</v>
      </c>
      <c r="I51" t="s">
        <v>2</v>
      </c>
      <c r="J51" t="s">
        <v>14</v>
      </c>
      <c r="K51">
        <v>31</v>
      </c>
      <c r="L51">
        <v>9.5312999999999999</v>
      </c>
      <c r="M51">
        <v>1.7000000000000001E-2</v>
      </c>
      <c r="N51">
        <v>296</v>
      </c>
      <c r="O51">
        <v>-1634.4575199999999</v>
      </c>
      <c r="P51">
        <v>11.69014</v>
      </c>
      <c r="Q51">
        <v>-69.06</v>
      </c>
      <c r="R51">
        <v>-5.8840000000000003</v>
      </c>
      <c r="S51">
        <v>0.82884999999999998</v>
      </c>
      <c r="T51">
        <v>-4.88</v>
      </c>
      <c r="U51">
        <f t="shared" si="2"/>
        <v>222.06</v>
      </c>
      <c r="V51">
        <v>2</v>
      </c>
      <c r="W51" t="b">
        <v>0</v>
      </c>
      <c r="X51" t="b">
        <v>0</v>
      </c>
      <c r="Y51" t="s">
        <v>4</v>
      </c>
      <c r="Z51">
        <v>36</v>
      </c>
    </row>
    <row r="52" spans="2:26" x14ac:dyDescent="0.45">
      <c r="B52" t="s">
        <v>59</v>
      </c>
      <c r="C52" t="s">
        <v>1</v>
      </c>
      <c r="D52" s="1">
        <v>43040</v>
      </c>
      <c r="E52" s="1">
        <v>43069</v>
      </c>
      <c r="F52" s="17">
        <f t="shared" si="0"/>
        <v>11</v>
      </c>
      <c r="G52" s="17">
        <f t="shared" si="1"/>
        <v>2017</v>
      </c>
      <c r="H52" s="2" t="s">
        <v>86</v>
      </c>
      <c r="I52" t="s">
        <v>2</v>
      </c>
      <c r="J52" t="s">
        <v>14</v>
      </c>
      <c r="K52">
        <v>30</v>
      </c>
      <c r="L52">
        <v>9.5312999999999999</v>
      </c>
      <c r="M52">
        <v>1.7000000000000001E-2</v>
      </c>
      <c r="N52">
        <v>286.45</v>
      </c>
      <c r="O52">
        <v>-277.50221999999997</v>
      </c>
      <c r="P52">
        <v>11.69014</v>
      </c>
      <c r="Q52">
        <v>-11.73</v>
      </c>
      <c r="R52">
        <v>-0.999</v>
      </c>
      <c r="S52">
        <v>0.86443000000000003</v>
      </c>
      <c r="T52">
        <v>-0.86</v>
      </c>
      <c r="U52">
        <f t="shared" si="2"/>
        <v>273.86</v>
      </c>
      <c r="V52">
        <v>3</v>
      </c>
      <c r="W52" t="b">
        <v>0</v>
      </c>
      <c r="X52" t="b">
        <v>0</v>
      </c>
      <c r="Y52" t="s">
        <v>4</v>
      </c>
      <c r="Z52">
        <v>48</v>
      </c>
    </row>
    <row r="53" spans="2:26" x14ac:dyDescent="0.45">
      <c r="B53" t="s">
        <v>60</v>
      </c>
      <c r="C53" t="s">
        <v>1</v>
      </c>
      <c r="D53" s="1">
        <v>43070</v>
      </c>
      <c r="E53" s="1">
        <v>43100</v>
      </c>
      <c r="F53" s="17">
        <f t="shared" si="0"/>
        <v>12</v>
      </c>
      <c r="G53" s="17">
        <f t="shared" si="1"/>
        <v>2017</v>
      </c>
      <c r="H53" s="2" t="s">
        <v>86</v>
      </c>
      <c r="I53" t="s">
        <v>2</v>
      </c>
      <c r="J53" t="s">
        <v>14</v>
      </c>
      <c r="K53">
        <v>31</v>
      </c>
      <c r="L53">
        <v>9.5312999999999999</v>
      </c>
      <c r="M53">
        <v>1.7000000000000001E-2</v>
      </c>
      <c r="N53">
        <v>296</v>
      </c>
      <c r="O53">
        <v>49876.787899999996</v>
      </c>
      <c r="P53">
        <v>11.69014</v>
      </c>
      <c r="Q53">
        <v>2107.69</v>
      </c>
      <c r="R53">
        <v>179.55500000000001</v>
      </c>
      <c r="S53">
        <v>0.86443000000000003</v>
      </c>
      <c r="T53">
        <v>155.21</v>
      </c>
      <c r="U53">
        <f t="shared" si="2"/>
        <v>2558.9</v>
      </c>
      <c r="V53">
        <v>4</v>
      </c>
      <c r="W53" t="b">
        <v>0</v>
      </c>
      <c r="X53" t="b">
        <v>0</v>
      </c>
      <c r="Y53" t="s">
        <v>4</v>
      </c>
      <c r="Z53">
        <v>60</v>
      </c>
    </row>
    <row r="54" spans="2:26" x14ac:dyDescent="0.45">
      <c r="B54" t="s">
        <v>61</v>
      </c>
      <c r="C54" t="s">
        <v>1</v>
      </c>
      <c r="D54" s="1">
        <v>43101</v>
      </c>
      <c r="E54" s="1">
        <v>43131</v>
      </c>
      <c r="F54" s="17">
        <f t="shared" si="0"/>
        <v>1</v>
      </c>
      <c r="G54" s="17">
        <f t="shared" si="1"/>
        <v>2018</v>
      </c>
      <c r="H54" s="2" t="s">
        <v>86</v>
      </c>
      <c r="I54" t="s">
        <v>2</v>
      </c>
      <c r="J54" t="s">
        <v>14</v>
      </c>
      <c r="K54">
        <v>31</v>
      </c>
      <c r="L54">
        <v>9.5312999999999999</v>
      </c>
      <c r="M54">
        <v>1.7000000000000001E-2</v>
      </c>
      <c r="N54">
        <v>296</v>
      </c>
      <c r="O54">
        <v>92664.352419999996</v>
      </c>
      <c r="P54">
        <v>11.69014</v>
      </c>
      <c r="Q54">
        <v>3915.84</v>
      </c>
      <c r="R54">
        <v>333.589</v>
      </c>
      <c r="S54">
        <v>1.18726</v>
      </c>
      <c r="T54">
        <v>396.06</v>
      </c>
      <c r="U54">
        <f t="shared" si="2"/>
        <v>4607.9000000000005</v>
      </c>
      <c r="V54">
        <v>5</v>
      </c>
      <c r="W54" t="b">
        <v>0</v>
      </c>
      <c r="X54" t="b">
        <v>0</v>
      </c>
      <c r="Y54" t="s">
        <v>4</v>
      </c>
      <c r="Z54">
        <v>72</v>
      </c>
    </row>
    <row r="55" spans="2:26" x14ac:dyDescent="0.45">
      <c r="B55" t="s">
        <v>62</v>
      </c>
      <c r="C55" t="s">
        <v>1</v>
      </c>
      <c r="D55" s="1">
        <v>43132</v>
      </c>
      <c r="E55" s="1">
        <v>43159</v>
      </c>
      <c r="F55" s="17">
        <f t="shared" si="0"/>
        <v>2</v>
      </c>
      <c r="G55" s="17">
        <f t="shared" si="1"/>
        <v>2018</v>
      </c>
      <c r="H55" s="2" t="s">
        <v>86</v>
      </c>
      <c r="I55" t="s">
        <v>2</v>
      </c>
      <c r="J55" t="s">
        <v>14</v>
      </c>
      <c r="K55">
        <v>28</v>
      </c>
      <c r="L55">
        <v>9.5312999999999999</v>
      </c>
      <c r="M55">
        <v>1.7000000000000001E-2</v>
      </c>
      <c r="N55">
        <v>267.36</v>
      </c>
      <c r="O55">
        <v>82436.492819999999</v>
      </c>
      <c r="P55">
        <v>11.69014</v>
      </c>
      <c r="Q55">
        <v>3483.61</v>
      </c>
      <c r="R55">
        <v>296.76900000000001</v>
      </c>
      <c r="S55">
        <v>1.1978200000000001</v>
      </c>
      <c r="T55">
        <v>355.48</v>
      </c>
      <c r="U55">
        <f t="shared" si="2"/>
        <v>4106.45</v>
      </c>
      <c r="V55">
        <v>6</v>
      </c>
      <c r="W55" t="b">
        <v>0</v>
      </c>
      <c r="X55" t="b">
        <v>0</v>
      </c>
      <c r="Y55" t="s">
        <v>4</v>
      </c>
      <c r="Z55">
        <v>84</v>
      </c>
    </row>
    <row r="56" spans="2:26" x14ac:dyDescent="0.45">
      <c r="B56" t="s">
        <v>63</v>
      </c>
      <c r="C56" t="s">
        <v>1</v>
      </c>
      <c r="D56" s="1">
        <v>43160</v>
      </c>
      <c r="E56" s="1">
        <v>43190</v>
      </c>
      <c r="F56" s="17">
        <f t="shared" si="0"/>
        <v>3</v>
      </c>
      <c r="G56" s="17">
        <f t="shared" si="1"/>
        <v>2018</v>
      </c>
      <c r="H56" s="2" t="s">
        <v>86</v>
      </c>
      <c r="I56" t="s">
        <v>2</v>
      </c>
      <c r="J56" t="s">
        <v>14</v>
      </c>
      <c r="K56">
        <v>31</v>
      </c>
      <c r="L56">
        <v>9.5312999999999999</v>
      </c>
      <c r="M56">
        <v>1.7000000000000001E-2</v>
      </c>
      <c r="N56">
        <v>296</v>
      </c>
      <c r="O56">
        <v>98590.233160000003</v>
      </c>
      <c r="P56">
        <v>11.69014</v>
      </c>
      <c r="Q56">
        <v>4166.25</v>
      </c>
      <c r="R56">
        <v>365.92200000000003</v>
      </c>
      <c r="S56">
        <v>1.1744699999999999</v>
      </c>
      <c r="T56">
        <v>416.85</v>
      </c>
      <c r="U56">
        <f t="shared" si="2"/>
        <v>4879.1000000000004</v>
      </c>
      <c r="V56">
        <v>7</v>
      </c>
      <c r="W56" t="b">
        <v>0</v>
      </c>
      <c r="X56" t="b">
        <v>0</v>
      </c>
      <c r="Y56" t="s">
        <v>4</v>
      </c>
      <c r="Z56">
        <v>96</v>
      </c>
    </row>
    <row r="57" spans="2:26" x14ac:dyDescent="0.45">
      <c r="B57" t="s">
        <v>64</v>
      </c>
      <c r="C57" t="s">
        <v>1</v>
      </c>
      <c r="D57" s="1">
        <v>43191</v>
      </c>
      <c r="E57" s="1">
        <v>43220</v>
      </c>
      <c r="F57" s="17">
        <f t="shared" si="0"/>
        <v>4</v>
      </c>
      <c r="G57" s="17">
        <f t="shared" si="1"/>
        <v>2018</v>
      </c>
      <c r="H57" s="2" t="s">
        <v>86</v>
      </c>
      <c r="I57" t="s">
        <v>2</v>
      </c>
      <c r="J57" t="s">
        <v>14</v>
      </c>
      <c r="K57">
        <v>30</v>
      </c>
      <c r="L57">
        <v>9.5312999999999999</v>
      </c>
      <c r="M57">
        <v>1.7000000000000001E-2</v>
      </c>
      <c r="N57">
        <v>286.45</v>
      </c>
      <c r="O57">
        <v>129157.97769999997</v>
      </c>
      <c r="P57">
        <v>11.69014</v>
      </c>
      <c r="Q57">
        <v>5458</v>
      </c>
      <c r="R57">
        <v>464.96499999999997</v>
      </c>
      <c r="S57">
        <v>1.1922600000000001</v>
      </c>
      <c r="T57">
        <v>554.36</v>
      </c>
      <c r="U57">
        <f t="shared" si="2"/>
        <v>6298.8099999999995</v>
      </c>
      <c r="V57">
        <v>8</v>
      </c>
      <c r="W57" t="b">
        <v>0</v>
      </c>
      <c r="X57" t="b">
        <v>0</v>
      </c>
      <c r="Y57" t="s">
        <v>4</v>
      </c>
      <c r="Z57">
        <v>108</v>
      </c>
    </row>
    <row r="58" spans="2:26" x14ac:dyDescent="0.45">
      <c r="B58" t="s">
        <v>65</v>
      </c>
      <c r="C58" t="s">
        <v>1</v>
      </c>
      <c r="D58" s="1">
        <v>43221</v>
      </c>
      <c r="E58" s="1">
        <v>43251</v>
      </c>
      <c r="F58" s="17">
        <f t="shared" si="0"/>
        <v>5</v>
      </c>
      <c r="G58" s="17">
        <f t="shared" si="1"/>
        <v>2018</v>
      </c>
      <c r="H58" s="2" t="s">
        <v>86</v>
      </c>
      <c r="I58" t="s">
        <v>2</v>
      </c>
      <c r="J58" t="s">
        <v>14</v>
      </c>
      <c r="K58">
        <v>31</v>
      </c>
      <c r="L58">
        <v>9.5312999999999999</v>
      </c>
      <c r="M58">
        <v>1.7000000000000001E-2</v>
      </c>
      <c r="N58">
        <v>296</v>
      </c>
      <c r="O58">
        <v>149912.86596</v>
      </c>
      <c r="P58">
        <v>11.69014</v>
      </c>
      <c r="Q58">
        <v>6335.04</v>
      </c>
      <c r="R58">
        <v>539.68200000000002</v>
      </c>
      <c r="S58">
        <v>1.1928099999999999</v>
      </c>
      <c r="T58">
        <v>643.74</v>
      </c>
      <c r="U58">
        <f t="shared" si="2"/>
        <v>7274.78</v>
      </c>
      <c r="V58">
        <v>9</v>
      </c>
      <c r="W58" t="b">
        <v>0</v>
      </c>
      <c r="X58" t="b">
        <v>0</v>
      </c>
      <c r="Y58" t="s">
        <v>4</v>
      </c>
      <c r="Z58">
        <v>120</v>
      </c>
    </row>
    <row r="59" spans="2:26" x14ac:dyDescent="0.45">
      <c r="B59" t="s">
        <v>66</v>
      </c>
      <c r="C59" t="s">
        <v>1</v>
      </c>
      <c r="D59" s="1">
        <v>43252</v>
      </c>
      <c r="E59" s="1">
        <v>43281</v>
      </c>
      <c r="F59" s="17">
        <f t="shared" si="0"/>
        <v>6</v>
      </c>
      <c r="G59" s="17">
        <f t="shared" si="1"/>
        <v>2018</v>
      </c>
      <c r="H59" s="2" t="s">
        <v>86</v>
      </c>
      <c r="I59" t="s">
        <v>2</v>
      </c>
      <c r="J59" t="s">
        <v>14</v>
      </c>
      <c r="K59">
        <v>30</v>
      </c>
      <c r="L59">
        <v>9.5312999999999999</v>
      </c>
      <c r="M59">
        <v>1.7000000000000001E-2</v>
      </c>
      <c r="N59">
        <v>286.45</v>
      </c>
      <c r="O59">
        <v>144237.26499999998</v>
      </c>
      <c r="P59">
        <v>11.69014</v>
      </c>
      <c r="Q59">
        <v>6095.2</v>
      </c>
      <c r="R59">
        <v>519.25</v>
      </c>
      <c r="S59">
        <v>1.1605799999999999</v>
      </c>
      <c r="T59">
        <v>602.63</v>
      </c>
      <c r="U59">
        <f t="shared" si="2"/>
        <v>6984.28</v>
      </c>
      <c r="V59">
        <v>10</v>
      </c>
      <c r="W59" t="b">
        <v>0</v>
      </c>
      <c r="X59" t="b">
        <v>0</v>
      </c>
      <c r="Y59" t="s">
        <v>4</v>
      </c>
      <c r="Z59">
        <v>132</v>
      </c>
    </row>
    <row r="60" spans="2:26" x14ac:dyDescent="0.45">
      <c r="B60" t="s">
        <v>67</v>
      </c>
      <c r="C60" t="s">
        <v>1</v>
      </c>
      <c r="D60" s="1">
        <v>43282</v>
      </c>
      <c r="E60" s="1">
        <v>43312</v>
      </c>
      <c r="F60" s="17">
        <f t="shared" si="0"/>
        <v>7</v>
      </c>
      <c r="G60" s="17">
        <f t="shared" si="1"/>
        <v>2018</v>
      </c>
      <c r="H60" s="2" t="s">
        <v>94</v>
      </c>
      <c r="I60" t="s">
        <v>2</v>
      </c>
      <c r="J60" t="s">
        <v>14</v>
      </c>
      <c r="K60">
        <v>31</v>
      </c>
      <c r="L60">
        <v>9.5312999999999999</v>
      </c>
      <c r="M60">
        <v>1.7000000000000001E-2</v>
      </c>
      <c r="N60">
        <v>296</v>
      </c>
      <c r="O60">
        <v>151680.93565999999</v>
      </c>
      <c r="P60">
        <v>11.69014</v>
      </c>
      <c r="Q60">
        <v>6409.78</v>
      </c>
      <c r="R60">
        <v>546.04700000000003</v>
      </c>
      <c r="S60">
        <v>1.2378400000000001</v>
      </c>
      <c r="T60">
        <v>675.92</v>
      </c>
      <c r="U60">
        <f t="shared" si="2"/>
        <v>7381.7</v>
      </c>
      <c r="V60">
        <v>11</v>
      </c>
      <c r="W60" t="b">
        <v>0</v>
      </c>
      <c r="X60" t="b">
        <v>0</v>
      </c>
      <c r="Y60" t="s">
        <v>4</v>
      </c>
      <c r="Z60">
        <v>144</v>
      </c>
    </row>
    <row r="61" spans="2:26" x14ac:dyDescent="0.45">
      <c r="B61" t="s">
        <v>68</v>
      </c>
      <c r="C61" t="s">
        <v>1</v>
      </c>
      <c r="D61" s="1">
        <v>43313</v>
      </c>
      <c r="E61" s="1">
        <v>43343</v>
      </c>
      <c r="F61" s="17">
        <f t="shared" si="0"/>
        <v>8</v>
      </c>
      <c r="G61" s="17">
        <f t="shared" si="1"/>
        <v>2018</v>
      </c>
      <c r="H61" s="2" t="s">
        <v>94</v>
      </c>
      <c r="I61" t="s">
        <v>2</v>
      </c>
      <c r="J61" t="s">
        <v>14</v>
      </c>
      <c r="K61">
        <v>31</v>
      </c>
      <c r="L61">
        <v>9.5312999999999999</v>
      </c>
      <c r="M61">
        <v>1.7000000000000001E-2</v>
      </c>
      <c r="N61">
        <v>296</v>
      </c>
      <c r="O61">
        <v>150608.42707999999</v>
      </c>
      <c r="P61">
        <v>11.69014</v>
      </c>
      <c r="Q61">
        <v>6364.47</v>
      </c>
      <c r="R61">
        <v>542.18600000000004</v>
      </c>
      <c r="S61">
        <v>1.33622</v>
      </c>
      <c r="T61">
        <v>724.48</v>
      </c>
      <c r="U61">
        <f t="shared" si="2"/>
        <v>7384.9500000000007</v>
      </c>
      <c r="V61">
        <v>12</v>
      </c>
      <c r="W61" t="b">
        <v>0</v>
      </c>
      <c r="X61" t="b">
        <v>1</v>
      </c>
      <c r="Y61" t="s">
        <v>4</v>
      </c>
      <c r="Z61">
        <v>156</v>
      </c>
    </row>
    <row r="62" spans="2:26" x14ac:dyDescent="0.45">
      <c r="B62" s="11" t="s">
        <v>97</v>
      </c>
      <c r="C62" s="9" t="s">
        <v>1</v>
      </c>
      <c r="D62" s="10">
        <v>43344</v>
      </c>
      <c r="E62" s="10">
        <v>43373</v>
      </c>
      <c r="F62" s="10"/>
      <c r="G62" s="10"/>
      <c r="H62" s="16" t="s">
        <v>94</v>
      </c>
      <c r="I62" s="12" t="s">
        <v>2</v>
      </c>
      <c r="J62" s="13" t="s">
        <v>14</v>
      </c>
      <c r="K62" s="12">
        <v>30</v>
      </c>
      <c r="L62" s="12">
        <v>9.5312999999999999</v>
      </c>
      <c r="M62" s="12">
        <v>1.7000000000000001E-2</v>
      </c>
      <c r="N62" s="12">
        <v>286.45</v>
      </c>
      <c r="O62" s="14">
        <v>141936.96881999998</v>
      </c>
      <c r="P62" s="12">
        <v>11.69014</v>
      </c>
      <c r="Q62" s="12">
        <v>5998.02</v>
      </c>
      <c r="R62" s="12">
        <v>510.96899999999999</v>
      </c>
      <c r="S62" s="12">
        <v>1.38958</v>
      </c>
      <c r="T62" s="15">
        <v>710.03</v>
      </c>
      <c r="U62">
        <f t="shared" si="2"/>
        <v>6994.5</v>
      </c>
    </row>
  </sheetData>
  <autoFilter ref="A1:AE62" xr:uid="{00000000-0009-0000-0000-000002000000}"/>
  <sortState ref="A2:AE61">
    <sortCondition ref="D2:D6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Analysis</vt:lpstr>
      <vt:lpstr>Costs Aug 2013 to July 2018 </vt:lpstr>
      <vt:lpstr>KWH Aug 2013 to July 2018</vt:lpstr>
      <vt:lpstr>Datasheet</vt:lpstr>
      <vt:lpstr>Sheet2</vt:lpstr>
      <vt:lpstr>Sheet3</vt:lpstr>
      <vt:lpstr>'Costs Aug 2013 to July 2018 '!Print_Area</vt:lpstr>
      <vt:lpstr>'KWH Aug 2013 to July 2018'!Print_Area</vt:lpstr>
    </vt:vector>
  </TitlesOfParts>
  <Company>Kapiti Coast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Costello</dc:creator>
  <cp:lastModifiedBy>Jake Roos</cp:lastModifiedBy>
  <cp:lastPrinted>2018-10-11T00:52:56Z</cp:lastPrinted>
  <dcterms:created xsi:type="dcterms:W3CDTF">2018-10-08T00:09:10Z</dcterms:created>
  <dcterms:modified xsi:type="dcterms:W3CDTF">2018-11-11T08:08:36Z</dcterms:modified>
</cp:coreProperties>
</file>